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35" windowWidth="15195" windowHeight="8025" activeTab="11"/>
  </bookViews>
  <sheets>
    <sheet name="M1" sheetId="1" r:id="rId1"/>
    <sheet name="M2" sheetId="2" r:id="rId2"/>
    <sheet name="M3" sheetId="12" r:id="rId3"/>
    <sheet name="M4" sheetId="11" r:id="rId4"/>
    <sheet name="M5" sheetId="10" r:id="rId5"/>
    <sheet name="M6" sheetId="9" r:id="rId6"/>
    <sheet name="M7" sheetId="8" r:id="rId7"/>
    <sheet name="M8" sheetId="7" r:id="rId8"/>
    <sheet name="M9" sheetId="6" r:id="rId9"/>
    <sheet name="M10" sheetId="5" r:id="rId10"/>
    <sheet name="M11" sheetId="4" r:id="rId11"/>
    <sheet name="M12" sheetId="3" r:id="rId12"/>
  </sheets>
  <externalReferences>
    <externalReference r:id="rId13"/>
  </externalReferences>
  <calcPr calcId="145621"/>
</workbook>
</file>

<file path=xl/calcChain.xml><?xml version="1.0" encoding="utf-8"?>
<calcChain xmlns="http://schemas.openxmlformats.org/spreadsheetml/2006/main">
  <c r="C9" i="3" l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8" i="3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8" i="4"/>
  <c r="C9" i="5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8" i="5"/>
  <c r="C9" i="6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8" i="6"/>
  <c r="C9" i="7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8" i="7"/>
  <c r="C9" i="8"/>
  <c r="C10" i="8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8" i="8"/>
  <c r="C9" i="9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8" i="9"/>
  <c r="C9" i="10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8" i="10"/>
  <c r="C9" i="11"/>
  <c r="C10" i="1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8" i="11"/>
  <c r="C9" i="12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8" i="12"/>
  <c r="C9" i="2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8" i="2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8" i="1"/>
  <c r="E35" i="2" l="1"/>
  <c r="E37" i="6" l="1"/>
  <c r="E41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39" i="6" l="1"/>
  <c r="E42" i="6"/>
  <c r="E38" i="7"/>
  <c r="E16" i="8" l="1"/>
  <c r="E36" i="9"/>
  <c r="E14" i="10" l="1"/>
  <c r="E28" i="11" l="1"/>
  <c r="E16" i="11"/>
  <c r="E12" i="11"/>
  <c r="E36" i="7" l="1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42" i="7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7" i="2"/>
  <c r="E40" i="2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4" i="3"/>
  <c r="E35" i="3"/>
  <c r="E36" i="3"/>
  <c r="E37" i="3"/>
  <c r="E32" i="3"/>
  <c r="E33" i="3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7" i="11"/>
  <c r="E8" i="11"/>
  <c r="E9" i="11"/>
  <c r="E10" i="11"/>
  <c r="E11" i="11"/>
  <c r="E13" i="11"/>
  <c r="E14" i="11"/>
  <c r="E15" i="11"/>
  <c r="E17" i="11"/>
  <c r="E18" i="11"/>
  <c r="E19" i="11"/>
  <c r="E20" i="11"/>
  <c r="E21" i="11"/>
  <c r="E22" i="11"/>
  <c r="E23" i="11"/>
  <c r="E24" i="11"/>
  <c r="E25" i="11"/>
  <c r="E26" i="11"/>
  <c r="E27" i="11"/>
  <c r="E29" i="11"/>
  <c r="E30" i="11"/>
  <c r="E31" i="11"/>
  <c r="E32" i="11"/>
  <c r="E33" i="11"/>
  <c r="E34" i="11"/>
  <c r="E35" i="11"/>
  <c r="E36" i="11"/>
  <c r="E7" i="10"/>
  <c r="E8" i="10"/>
  <c r="E9" i="10"/>
  <c r="E10" i="10"/>
  <c r="E11" i="10"/>
  <c r="E12" i="10"/>
  <c r="E13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30" i="10"/>
  <c r="E33" i="10"/>
  <c r="E34" i="10"/>
  <c r="E35" i="10"/>
  <c r="E36" i="10"/>
  <c r="E37" i="10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7" i="8"/>
  <c r="E8" i="8"/>
  <c r="E9" i="8"/>
  <c r="E10" i="8"/>
  <c r="E11" i="8"/>
  <c r="E12" i="8"/>
  <c r="E13" i="8"/>
  <c r="E14" i="8"/>
  <c r="E15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7" i="7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7" i="4"/>
  <c r="E38" i="3"/>
  <c r="E43" i="3" s="1"/>
  <c r="E38" i="1"/>
  <c r="E43" i="1" s="1"/>
  <c r="E38" i="12"/>
  <c r="E43" i="12" s="1"/>
  <c r="E37" i="11"/>
  <c r="E42" i="11" s="1"/>
  <c r="E38" i="10"/>
  <c r="E43" i="10" s="1"/>
  <c r="E37" i="9"/>
  <c r="E42" i="9" s="1"/>
  <c r="E38" i="8"/>
  <c r="E43" i="8" s="1"/>
  <c r="E43" i="7"/>
  <c r="E38" i="5"/>
  <c r="E43" i="5" s="1"/>
  <c r="E37" i="4"/>
  <c r="E42" i="4" s="1"/>
  <c r="E42" i="3"/>
  <c r="E41" i="4"/>
  <c r="E42" i="5"/>
  <c r="E42" i="8"/>
  <c r="E41" i="9"/>
  <c r="E42" i="10"/>
  <c r="E41" i="11"/>
  <c r="E42" i="12"/>
  <c r="E39" i="2"/>
  <c r="E39" i="1"/>
  <c r="E42" i="1"/>
  <c r="E40" i="7" l="1"/>
  <c r="E40" i="12"/>
  <c r="E37" i="2"/>
  <c r="E36" i="2"/>
  <c r="E39" i="12" s="1"/>
  <c r="E38" i="11" s="1"/>
  <c r="E39" i="10" s="1"/>
  <c r="E38" i="9" s="1"/>
  <c r="E39" i="8" s="1"/>
  <c r="E39" i="7" s="1"/>
  <c r="E40" i="3"/>
  <c r="E39" i="4"/>
  <c r="E40" i="5"/>
  <c r="E40" i="8"/>
  <c r="E39" i="9"/>
  <c r="E40" i="10"/>
  <c r="E39" i="11"/>
  <c r="E40" i="1"/>
  <c r="E41" i="1"/>
  <c r="E38" i="2" l="1"/>
  <c r="E41" i="12" s="1"/>
  <c r="E40" i="11" s="1"/>
  <c r="E41" i="10" s="1"/>
  <c r="E40" i="9" s="1"/>
  <c r="E41" i="8" s="1"/>
  <c r="E41" i="7" s="1"/>
  <c r="E38" i="6"/>
  <c r="E39" i="5" s="1"/>
  <c r="E38" i="4" s="1"/>
  <c r="E39" i="3" s="1"/>
  <c r="E40" i="6" l="1"/>
  <c r="E41" i="5" s="1"/>
  <c r="E40" i="4" s="1"/>
  <c r="E41" i="3" s="1"/>
</calcChain>
</file>

<file path=xl/sharedStrings.xml><?xml version="1.0" encoding="utf-8"?>
<sst xmlns="http://schemas.openxmlformats.org/spreadsheetml/2006/main" count="910" uniqueCount="17">
  <si>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</si>
  <si>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</si>
  <si>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</si>
  <si>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</si>
  <si>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</si>
  <si>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</si>
  <si>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</si>
  <si>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</si>
  <si>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</si>
  <si>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</si>
  <si>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</si>
  <si>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</si>
  <si>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Бургас</t>
  </si>
  <si>
    <t>DOAS РИОСВ</t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</si>
  <si>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</si>
  <si>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)</t>
    </r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</si>
  <si>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пункт DOAS РИОСВ - Бургас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</si>
</sst>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\.yyyy\ &quot;г.&quot;;@"/>
    <numFmt numFmtId="165" formatCode="0.000"/>
    <numFmt numFmtId="166" formatCode="0.0"/>
  </numFmts>
  <fonts count="13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3"/>
      <name val="Arial"/>
      <family val="2"/>
    </font>
    <font>
      <b/>
      <vertAlign val="subscript"/>
      <sz val="10"/>
      <name val="Tahoma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5" fillId="0" borderId="0" xfId="0" applyFont="1" applyFill="1"/>
    <xf numFmtId="0" fontId="4" fillId="0" borderId="0" xfId="0" applyFont="1" applyFill="1"/>
    <xf numFmtId="0" fontId="4" fillId="2" borderId="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0" borderId="4" xfId="0" applyNumberForma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 vertical="top" wrapText="1"/>
    </xf>
    <xf numFmtId="165" fontId="4" fillId="2" borderId="9" xfId="0" applyNumberFormat="1" applyFont="1" applyFill="1" applyBorder="1" applyAlignment="1">
      <alignment horizontal="center" vertical="top" wrapText="1"/>
    </xf>
    <xf numFmtId="165" fontId="4" fillId="2" borderId="10" xfId="0" applyNumberFormat="1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2" fontId="4" fillId="2" borderId="10" xfId="0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166" fontId="0" fillId="0" borderId="0" xfId="0" applyNumberFormat="1" applyBorder="1" applyAlignment="1">
      <alignment horizontal="center"/>
    </xf>
    <xf numFmtId="166" fontId="4" fillId="2" borderId="4" xfId="0" applyNumberFormat="1" applyFont="1" applyFill="1" applyBorder="1" applyAlignment="1">
      <alignment horizontal="center"/>
    </xf>
    <xf numFmtId="166" fontId="4" fillId="2" borderId="3" xfId="0" applyNumberFormat="1" applyFont="1" applyFill="1" applyBorder="1" applyAlignment="1">
      <alignment horizontal="center"/>
    </xf>
    <xf numFmtId="166" fontId="4" fillId="0" borderId="3" xfId="0" applyNumberFormat="1" applyFont="1" applyBorder="1" applyAlignment="1">
      <alignment horizontal="center" wrapText="1"/>
    </xf>
    <xf numFmtId="166" fontId="4" fillId="0" borderId="4" xfId="0" applyNumberFormat="1" applyFont="1" applyBorder="1" applyAlignment="1">
      <alignment horizontal="center" wrapText="1"/>
    </xf>
    <xf numFmtId="166" fontId="4" fillId="0" borderId="2" xfId="0" applyNumberFormat="1" applyFont="1" applyBorder="1" applyAlignment="1">
      <alignment horizontal="center" wrapText="1"/>
    </xf>
    <xf numFmtId="166" fontId="4" fillId="2" borderId="5" xfId="0" applyNumberFormat="1" applyFont="1" applyFill="1" applyBorder="1" applyAlignment="1">
      <alignment horizontal="center"/>
    </xf>
    <xf numFmtId="0" fontId="12" fillId="0" borderId="0" xfId="0" applyFont="1"/>
    <xf numFmtId="166" fontId="0" fillId="0" borderId="4" xfId="0" applyNumberFormat="1" applyBorder="1" applyAlignment="1">
      <alignment horizontal="center"/>
    </xf>
    <xf numFmtId="166" fontId="6" fillId="0" borderId="4" xfId="0" applyNumberFormat="1" applyFont="1" applyBorder="1" applyAlignment="1">
      <alignment horizontal="center"/>
    </xf>
    <xf numFmtId="166" fontId="7" fillId="2" borderId="4" xfId="0" applyNumberFormat="1" applyFont="1" applyFill="1" applyBorder="1" applyAlignment="1">
      <alignment horizontal="center" vertical="top" wrapText="1"/>
    </xf>
    <xf numFmtId="164" fontId="4" fillId="2" borderId="14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11" fillId="2" borderId="15" xfId="0" applyFont="1" applyFill="1" applyBorder="1" applyAlignment="1">
      <alignment horizontal="left"/>
    </xf>
    <xf numFmtId="0" fontId="11" fillId="2" borderId="16" xfId="0" applyFont="1" applyFill="1" applyBorder="1" applyAlignment="1">
      <alignment horizontal="left"/>
    </xf>
    <xf numFmtId="0" fontId="11" fillId="2" borderId="17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1" fillId="2" borderId="18" xfId="0" applyFont="1" applyFill="1" applyBorder="1" applyAlignment="1">
      <alignment horizontal="left"/>
    </xf>
    <xf numFmtId="0" fontId="11" fillId="2" borderId="19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" fillId="2" borderId="0" xfId="0" applyFont="1" applyFill="1" applyBorder="1" applyAlignment="1">
      <alignment horizontal="justify"/>
    </xf>
    <xf numFmtId="0" fontId="0" fillId="2" borderId="0" xfId="0" applyFill="1" applyBorder="1" applyAlignment="1"/>
    <xf numFmtId="0" fontId="2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1" fillId="2" borderId="2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imisii%202014,%20%202013/imisii%202014/Copy%20of%20DE_MR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h"/>
      <sheetName val="30 min"/>
      <sheetName val="60 min"/>
      <sheetName val="ozon 8h"/>
      <sheetName val="PM 10"/>
      <sheetName val="ozon"/>
      <sheetName val="mes P10"/>
      <sheetName val="stirol "/>
      <sheetName val="mes confentr"/>
      <sheetName val="Sheet2"/>
      <sheetName val="god con"/>
      <sheetName val="sr con na Benzenmes"/>
      <sheetName val="sr con na  NO2"/>
      <sheetName val="sr con h2s "/>
      <sheetName val="sr con PH10"/>
      <sheetName val="sr con So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A38" sqref="A38:D38"/>
    </sheetView>
  </sheetViews>
  <sheetFormatPr defaultRowHeight="12.75" x14ac:dyDescent="0.2"/>
  <cols>
    <col min="1" max="1" width="14.85546875" customWidth="1"/>
    <col min="2" max="2" width="11" customWidth="1"/>
    <col min="3" max="3" width="13.28515625" customWidth="1"/>
    <col min="4" max="4" width="15.28515625" customWidth="1"/>
    <col min="5" max="5" width="16.140625" customWidth="1"/>
  </cols>
  <sheetData>
    <row r="1" spans="1:6" ht="12.75" customHeight="1" x14ac:dyDescent="0.2">
      <c r="A1" s="59" t="s">
        <v>16</v>
      </c>
      <c r="B1" s="60"/>
      <c r="C1" s="60"/>
      <c r="D1" s="60"/>
      <c r="E1" s="60"/>
      <c r="F1" s="31"/>
    </row>
    <row r="2" spans="1:6" ht="13.5" thickBot="1" x14ac:dyDescent="0.25">
      <c r="A2" s="61"/>
      <c r="B2" s="60"/>
      <c r="C2" s="60"/>
      <c r="D2" s="60"/>
      <c r="E2" s="60"/>
    </row>
    <row r="3" spans="1:6" ht="37.5" customHeight="1" x14ac:dyDescent="0.2">
      <c r="A3" s="62" t="s">
        <v>0</v>
      </c>
      <c r="B3" s="62" t="s">
        <v>1</v>
      </c>
      <c r="C3" s="62" t="s">
        <v>2</v>
      </c>
      <c r="D3" s="16" t="s">
        <v>3</v>
      </c>
      <c r="E3" s="16" t="s">
        <v>4</v>
      </c>
    </row>
    <row r="4" spans="1:6" ht="30.75" customHeight="1" x14ac:dyDescent="0.2">
      <c r="A4" s="63"/>
      <c r="B4" s="63"/>
      <c r="C4" s="63"/>
      <c r="D4" s="34" t="s">
        <v>14</v>
      </c>
      <c r="E4" s="1" t="s">
        <v>5</v>
      </c>
    </row>
    <row r="5" spans="1:6" ht="14.25" customHeight="1" thickBot="1" x14ac:dyDescent="0.25">
      <c r="A5" s="64"/>
      <c r="B5" s="64"/>
      <c r="C5" s="64"/>
      <c r="D5" s="17"/>
      <c r="E5" s="35" t="s">
        <v>15</v>
      </c>
    </row>
    <row r="6" spans="1:6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6" x14ac:dyDescent="0.2">
      <c r="A7" s="20" t="s">
        <v>13</v>
      </c>
      <c r="B7" s="5" t="s">
        <v>12</v>
      </c>
      <c r="C7" s="6">
        <v>42736</v>
      </c>
      <c r="D7" s="5">
        <v>61.8</v>
      </c>
      <c r="E7" s="21">
        <f>IF(D7&gt;50,D7/50,IF(D7&lt;=50,"-"))</f>
        <v>1.236</v>
      </c>
    </row>
    <row r="8" spans="1:6" x14ac:dyDescent="0.2">
      <c r="A8" s="20" t="s">
        <v>13</v>
      </c>
      <c r="B8" s="7" t="s">
        <v>12</v>
      </c>
      <c r="C8" s="6">
        <f>C7+1</f>
        <v>42737</v>
      </c>
      <c r="D8" s="8">
        <v>65.099999999999994</v>
      </c>
      <c r="E8" s="21">
        <f t="shared" ref="E8:E37" si="0">IF(D8&gt;50,D8/50,IF(D8&lt;=50,"-"))</f>
        <v>1.3019999999999998</v>
      </c>
    </row>
    <row r="9" spans="1:6" x14ac:dyDescent="0.2">
      <c r="A9" s="20" t="s">
        <v>13</v>
      </c>
      <c r="B9" s="7" t="s">
        <v>12</v>
      </c>
      <c r="C9" s="6">
        <f t="shared" ref="C9:C37" si="1">C8+1</f>
        <v>42738</v>
      </c>
      <c r="D9" s="8"/>
      <c r="E9" s="21" t="str">
        <f t="shared" si="0"/>
        <v>-</v>
      </c>
    </row>
    <row r="10" spans="1:6" x14ac:dyDescent="0.2">
      <c r="A10" s="20" t="s">
        <v>13</v>
      </c>
      <c r="B10" s="7" t="s">
        <v>12</v>
      </c>
      <c r="C10" s="6">
        <f t="shared" si="1"/>
        <v>42739</v>
      </c>
      <c r="D10" s="9">
        <v>61.8</v>
      </c>
      <c r="E10" s="21">
        <f t="shared" si="0"/>
        <v>1.236</v>
      </c>
    </row>
    <row r="11" spans="1:6" x14ac:dyDescent="0.2">
      <c r="A11" s="20" t="s">
        <v>13</v>
      </c>
      <c r="B11" s="7" t="s">
        <v>12</v>
      </c>
      <c r="C11" s="6">
        <f t="shared" si="1"/>
        <v>42740</v>
      </c>
      <c r="D11" s="3">
        <v>28.7</v>
      </c>
      <c r="E11" s="22" t="str">
        <f t="shared" si="0"/>
        <v>-</v>
      </c>
    </row>
    <row r="12" spans="1:6" x14ac:dyDescent="0.2">
      <c r="A12" s="20" t="s">
        <v>13</v>
      </c>
      <c r="B12" s="7" t="s">
        <v>12</v>
      </c>
      <c r="C12" s="6">
        <f t="shared" si="1"/>
        <v>42741</v>
      </c>
      <c r="D12" s="3"/>
      <c r="E12" s="22" t="str">
        <f t="shared" si="0"/>
        <v>-</v>
      </c>
    </row>
    <row r="13" spans="1:6" x14ac:dyDescent="0.2">
      <c r="A13" s="20" t="s">
        <v>13</v>
      </c>
      <c r="B13" s="7" t="s">
        <v>12</v>
      </c>
      <c r="C13" s="6">
        <f t="shared" si="1"/>
        <v>42742</v>
      </c>
      <c r="D13" s="3">
        <v>30.6</v>
      </c>
      <c r="E13" s="22" t="str">
        <f t="shared" si="0"/>
        <v>-</v>
      </c>
    </row>
    <row r="14" spans="1:6" x14ac:dyDescent="0.2">
      <c r="A14" s="20" t="s">
        <v>13</v>
      </c>
      <c r="B14" s="7" t="s">
        <v>12</v>
      </c>
      <c r="C14" s="6">
        <f t="shared" si="1"/>
        <v>42743</v>
      </c>
      <c r="D14" s="3">
        <v>31.5</v>
      </c>
      <c r="E14" s="22" t="str">
        <f t="shared" si="0"/>
        <v>-</v>
      </c>
    </row>
    <row r="15" spans="1:6" x14ac:dyDescent="0.2">
      <c r="A15" s="20" t="s">
        <v>13</v>
      </c>
      <c r="B15" s="7" t="s">
        <v>12</v>
      </c>
      <c r="C15" s="6">
        <f t="shared" si="1"/>
        <v>42744</v>
      </c>
      <c r="D15" s="3">
        <v>26.4</v>
      </c>
      <c r="E15" s="22" t="str">
        <f t="shared" si="0"/>
        <v>-</v>
      </c>
    </row>
    <row r="16" spans="1:6" x14ac:dyDescent="0.2">
      <c r="A16" s="20" t="s">
        <v>13</v>
      </c>
      <c r="B16" s="7" t="s">
        <v>12</v>
      </c>
      <c r="C16" s="6">
        <f t="shared" si="1"/>
        <v>42745</v>
      </c>
      <c r="D16" s="3">
        <v>32.4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42746</v>
      </c>
      <c r="D17" s="4">
        <v>46.7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42747</v>
      </c>
      <c r="D18" s="2">
        <v>57</v>
      </c>
      <c r="E18" s="22">
        <f t="shared" si="0"/>
        <v>1.1399999999999999</v>
      </c>
    </row>
    <row r="19" spans="1:5" x14ac:dyDescent="0.2">
      <c r="A19" s="20" t="s">
        <v>13</v>
      </c>
      <c r="B19" s="7" t="s">
        <v>12</v>
      </c>
      <c r="C19" s="6">
        <f t="shared" si="1"/>
        <v>42748</v>
      </c>
      <c r="D19" s="2">
        <v>89.3</v>
      </c>
      <c r="E19" s="22">
        <f t="shared" si="0"/>
        <v>1.786</v>
      </c>
    </row>
    <row r="20" spans="1:5" x14ac:dyDescent="0.2">
      <c r="A20" s="20" t="s">
        <v>13</v>
      </c>
      <c r="B20" s="7" t="s">
        <v>12</v>
      </c>
      <c r="C20" s="6">
        <f t="shared" si="1"/>
        <v>42749</v>
      </c>
      <c r="D20" s="2">
        <v>28.9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42750</v>
      </c>
      <c r="D21" s="2">
        <v>10.9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42751</v>
      </c>
      <c r="D22" s="2">
        <v>12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42752</v>
      </c>
      <c r="D23" s="2">
        <v>5.3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42753</v>
      </c>
      <c r="D24" s="10">
        <v>17.100000000000001</v>
      </c>
      <c r="E24" s="21" t="str">
        <f>IF(D24&gt;50,D24/50,IF(D24&lt;=50,"-"))</f>
        <v>-</v>
      </c>
    </row>
    <row r="25" spans="1:5" x14ac:dyDescent="0.2">
      <c r="A25" s="20" t="s">
        <v>13</v>
      </c>
      <c r="B25" s="7" t="s">
        <v>12</v>
      </c>
      <c r="C25" s="6">
        <f t="shared" si="1"/>
        <v>42754</v>
      </c>
      <c r="D25" s="3">
        <v>18.8</v>
      </c>
      <c r="E25" s="22" t="str">
        <f>IF(D25&gt;50,D25/50,IF(D25&lt;=50,"-"))</f>
        <v>-</v>
      </c>
    </row>
    <row r="26" spans="1:5" x14ac:dyDescent="0.2">
      <c r="A26" s="20" t="s">
        <v>13</v>
      </c>
      <c r="B26" s="7" t="s">
        <v>12</v>
      </c>
      <c r="C26" s="6">
        <f t="shared" si="1"/>
        <v>42755</v>
      </c>
      <c r="D26" s="3">
        <v>37.1</v>
      </c>
      <c r="E26" s="22" t="str">
        <f>IF(D26&gt;50,D26/50,IF(D26&lt;=50,"-"))</f>
        <v>-</v>
      </c>
    </row>
    <row r="27" spans="1:5" x14ac:dyDescent="0.2">
      <c r="A27" s="20" t="s">
        <v>13</v>
      </c>
      <c r="B27" s="7" t="s">
        <v>12</v>
      </c>
      <c r="C27" s="6">
        <f t="shared" si="1"/>
        <v>42756</v>
      </c>
      <c r="D27" s="4">
        <v>43.9</v>
      </c>
      <c r="E27" s="22" t="str">
        <f>IF(D27&gt;50,D27/50,IF(D27&lt;=50,"-"))</f>
        <v>-</v>
      </c>
    </row>
    <row r="28" spans="1:5" x14ac:dyDescent="0.2">
      <c r="A28" s="20" t="s">
        <v>13</v>
      </c>
      <c r="B28" s="7" t="s">
        <v>12</v>
      </c>
      <c r="C28" s="6">
        <f t="shared" si="1"/>
        <v>42757</v>
      </c>
      <c r="D28" s="2">
        <v>54.7</v>
      </c>
      <c r="E28" s="22">
        <f t="shared" si="0"/>
        <v>1.0940000000000001</v>
      </c>
    </row>
    <row r="29" spans="1:5" x14ac:dyDescent="0.2">
      <c r="A29" s="20" t="s">
        <v>13</v>
      </c>
      <c r="B29" s="7" t="s">
        <v>12</v>
      </c>
      <c r="C29" s="6">
        <f t="shared" si="1"/>
        <v>42758</v>
      </c>
      <c r="D29" s="2">
        <v>54.5</v>
      </c>
      <c r="E29" s="22">
        <f t="shared" si="0"/>
        <v>1.0900000000000001</v>
      </c>
    </row>
    <row r="30" spans="1:5" x14ac:dyDescent="0.2">
      <c r="A30" s="20" t="s">
        <v>13</v>
      </c>
      <c r="B30" s="7" t="s">
        <v>12</v>
      </c>
      <c r="C30" s="6">
        <f t="shared" si="1"/>
        <v>42759</v>
      </c>
      <c r="D30" s="10">
        <v>43.4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42760</v>
      </c>
      <c r="D31" s="3">
        <v>29.9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42761</v>
      </c>
      <c r="D32" s="3">
        <v>22.4</v>
      </c>
      <c r="E32" s="22" t="str">
        <f t="shared" si="0"/>
        <v>-</v>
      </c>
    </row>
    <row r="33" spans="1:9" x14ac:dyDescent="0.2">
      <c r="A33" s="20" t="s">
        <v>13</v>
      </c>
      <c r="B33" s="7" t="s">
        <v>12</v>
      </c>
      <c r="C33" s="6">
        <f t="shared" si="1"/>
        <v>42762</v>
      </c>
      <c r="D33" s="3">
        <v>50</v>
      </c>
      <c r="E33" s="22" t="str">
        <f t="shared" si="0"/>
        <v>-</v>
      </c>
    </row>
    <row r="34" spans="1:9" x14ac:dyDescent="0.2">
      <c r="A34" s="20" t="s">
        <v>13</v>
      </c>
      <c r="B34" s="7" t="s">
        <v>12</v>
      </c>
      <c r="C34" s="6">
        <f t="shared" si="1"/>
        <v>42763</v>
      </c>
      <c r="D34" s="4">
        <v>27.9</v>
      </c>
      <c r="E34" s="22" t="str">
        <f t="shared" si="0"/>
        <v>-</v>
      </c>
    </row>
    <row r="35" spans="1:9" x14ac:dyDescent="0.2">
      <c r="A35" s="20" t="s">
        <v>13</v>
      </c>
      <c r="B35" s="7" t="s">
        <v>12</v>
      </c>
      <c r="C35" s="6">
        <f t="shared" si="1"/>
        <v>42764</v>
      </c>
      <c r="D35" s="2">
        <v>16.100000000000001</v>
      </c>
      <c r="E35" s="22" t="str">
        <f t="shared" si="0"/>
        <v>-</v>
      </c>
    </row>
    <row r="36" spans="1:9" x14ac:dyDescent="0.2">
      <c r="A36" s="20" t="s">
        <v>13</v>
      </c>
      <c r="B36" s="7" t="s">
        <v>12</v>
      </c>
      <c r="C36" s="6">
        <f t="shared" si="1"/>
        <v>42765</v>
      </c>
      <c r="D36" s="2">
        <v>17.100000000000001</v>
      </c>
      <c r="E36" s="22" t="str">
        <f t="shared" si="0"/>
        <v>-</v>
      </c>
    </row>
    <row r="37" spans="1:9" x14ac:dyDescent="0.2">
      <c r="A37" s="20" t="s">
        <v>13</v>
      </c>
      <c r="B37" s="7" t="s">
        <v>12</v>
      </c>
      <c r="C37" s="6">
        <f t="shared" si="1"/>
        <v>42766</v>
      </c>
      <c r="D37" s="2">
        <v>43.2</v>
      </c>
      <c r="E37" s="22" t="str">
        <f t="shared" si="0"/>
        <v>-</v>
      </c>
    </row>
    <row r="38" spans="1:9" x14ac:dyDescent="0.2">
      <c r="A38" s="51" t="s">
        <v>6</v>
      </c>
      <c r="B38" s="52"/>
      <c r="C38" s="52"/>
      <c r="D38" s="53"/>
      <c r="E38" s="23">
        <f>COUNT(D7:D37)</f>
        <v>29</v>
      </c>
    </row>
    <row r="39" spans="1:9" x14ac:dyDescent="0.2">
      <c r="A39" s="51" t="s">
        <v>7</v>
      </c>
      <c r="B39" s="52"/>
      <c r="C39" s="52"/>
      <c r="D39" s="53"/>
      <c r="E39" s="23">
        <f>COUNT(D7:D37)</f>
        <v>29</v>
      </c>
    </row>
    <row r="40" spans="1:9" x14ac:dyDescent="0.2">
      <c r="A40" s="51" t="s">
        <v>8</v>
      </c>
      <c r="B40" s="52"/>
      <c r="C40" s="52"/>
      <c r="D40" s="53"/>
      <c r="E40" s="23">
        <f>COUNT(E7:E37)</f>
        <v>7</v>
      </c>
    </row>
    <row r="41" spans="1:9" x14ac:dyDescent="0.2">
      <c r="A41" s="51" t="s">
        <v>9</v>
      </c>
      <c r="B41" s="52"/>
      <c r="C41" s="52"/>
      <c r="D41" s="53"/>
      <c r="E41" s="23">
        <f>COUNT(E7:E37)</f>
        <v>7</v>
      </c>
    </row>
    <row r="42" spans="1:9" x14ac:dyDescent="0.2">
      <c r="A42" s="51" t="s">
        <v>10</v>
      </c>
      <c r="B42" s="52"/>
      <c r="C42" s="52"/>
      <c r="D42" s="53"/>
      <c r="E42" s="24">
        <f>AVERAGE(D7:D37)</f>
        <v>36.706896551724128</v>
      </c>
    </row>
    <row r="43" spans="1:9" ht="13.5" thickBot="1" x14ac:dyDescent="0.25">
      <c r="A43" s="55" t="s">
        <v>11</v>
      </c>
      <c r="B43" s="56"/>
      <c r="C43" s="56"/>
      <c r="D43" s="57"/>
      <c r="E43" s="25">
        <f>(E38/31)*100</f>
        <v>93.548387096774192</v>
      </c>
    </row>
    <row r="44" spans="1:9" x14ac:dyDescent="0.2">
      <c r="A44" s="11"/>
      <c r="B44" s="11"/>
      <c r="C44" s="11"/>
      <c r="D44" s="11"/>
      <c r="E44" s="11"/>
    </row>
    <row r="45" spans="1:9" x14ac:dyDescent="0.2">
      <c r="A45" s="58"/>
      <c r="B45" s="58"/>
      <c r="C45" s="58"/>
      <c r="D45" s="58"/>
      <c r="E45" s="58"/>
      <c r="F45" s="58"/>
      <c r="G45" s="43"/>
      <c r="H45" s="43"/>
      <c r="I45" s="43"/>
    </row>
    <row r="46" spans="1:9" x14ac:dyDescent="0.2">
      <c r="A46" s="54"/>
      <c r="B46" s="54"/>
      <c r="C46" s="54"/>
      <c r="D46" s="54"/>
      <c r="E46" s="54"/>
      <c r="F46" s="54"/>
      <c r="G46" s="54"/>
      <c r="H46" s="43"/>
      <c r="I46" s="43"/>
    </row>
    <row r="47" spans="1:9" x14ac:dyDescent="0.2">
      <c r="A47" s="54"/>
      <c r="B47" s="54"/>
      <c r="C47" s="54"/>
      <c r="D47" s="54"/>
      <c r="E47" s="54"/>
      <c r="F47" s="43"/>
      <c r="G47" s="43"/>
      <c r="H47" s="43"/>
      <c r="I47" s="43"/>
    </row>
    <row r="48" spans="1:9" x14ac:dyDescent="0.2">
      <c r="A48" s="12"/>
      <c r="B48" s="12"/>
      <c r="C48" s="12"/>
      <c r="D48" s="12"/>
      <c r="E48" s="12"/>
    </row>
  </sheetData>
  <protectedRanges>
    <protectedRange sqref="A7:B37" name="Range1_1"/>
    <protectedRange sqref="D7:D37" name="Range1_2"/>
  </protectedRanges>
  <mergeCells count="14">
    <mergeCell ref="A1:E1"/>
    <mergeCell ref="A2:E2"/>
    <mergeCell ref="A3:A5"/>
    <mergeCell ref="B3:B5"/>
    <mergeCell ref="C3:C5"/>
    <mergeCell ref="A38:D38"/>
    <mergeCell ref="A46:G46"/>
    <mergeCell ref="A47:E47"/>
    <mergeCell ref="A39:D39"/>
    <mergeCell ref="A40:D40"/>
    <mergeCell ref="A41:D41"/>
    <mergeCell ref="A42:D42"/>
    <mergeCell ref="A43:D43"/>
    <mergeCell ref="A45:F4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A38" sqref="A38:D38"/>
    </sheetView>
  </sheetViews>
  <sheetFormatPr defaultRowHeight="12.75" x14ac:dyDescent="0.2"/>
  <cols>
    <col min="1" max="1" width="14.85546875" customWidth="1"/>
    <col min="2" max="2" width="11.140625" customWidth="1"/>
    <col min="3" max="3" width="14.42578125" customWidth="1"/>
    <col min="4" max="4" width="14.5703125" customWidth="1"/>
    <col min="5" max="5" width="14.42578125" customWidth="1"/>
  </cols>
  <sheetData>
    <row r="1" spans="1:5" ht="12.75" customHeight="1" x14ac:dyDescent="0.2">
      <c r="A1" s="59" t="s">
        <v>16</v>
      </c>
      <c r="B1" s="60"/>
      <c r="C1" s="60"/>
      <c r="D1" s="60"/>
      <c r="E1" s="60"/>
    </row>
    <row r="2" spans="1:5" ht="13.5" thickBot="1" x14ac:dyDescent="0.25">
      <c r="A2" s="61"/>
      <c r="B2" s="60"/>
      <c r="C2" s="60"/>
      <c r="D2" s="60"/>
      <c r="E2" s="60"/>
    </row>
    <row r="3" spans="1:5" ht="38.25" x14ac:dyDescent="0.2">
      <c r="A3" s="62" t="s">
        <v>0</v>
      </c>
      <c r="B3" s="62" t="s">
        <v>1</v>
      </c>
      <c r="C3" s="62" t="s">
        <v>2</v>
      </c>
      <c r="D3" s="16" t="s">
        <v>3</v>
      </c>
      <c r="E3" s="16" t="s">
        <v>4</v>
      </c>
    </row>
    <row r="4" spans="1:5" ht="25.5" x14ac:dyDescent="0.2">
      <c r="A4" s="63"/>
      <c r="B4" s="63"/>
      <c r="C4" s="63"/>
      <c r="D4" s="34" t="s">
        <v>14</v>
      </c>
      <c r="E4" s="1" t="s">
        <v>5</v>
      </c>
    </row>
    <row r="5" spans="1:5" ht="15" thickBot="1" x14ac:dyDescent="0.25">
      <c r="A5" s="64"/>
      <c r="B5" s="64"/>
      <c r="C5" s="64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43009</v>
      </c>
      <c r="D7" s="5">
        <v>36.5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43010</v>
      </c>
      <c r="D8" s="8">
        <v>26.3</v>
      </c>
      <c r="E8" s="21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43011</v>
      </c>
      <c r="D9" s="8">
        <v>27.8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43012</v>
      </c>
      <c r="D10" s="9">
        <v>25.6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43013</v>
      </c>
      <c r="D11" s="3">
        <v>31.9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43014</v>
      </c>
      <c r="D12" s="3">
        <v>46.5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43015</v>
      </c>
      <c r="D13" s="3">
        <v>5.9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43016</v>
      </c>
      <c r="D14" s="3">
        <v>13.8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43017</v>
      </c>
      <c r="D15" s="3">
        <v>21.1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43018</v>
      </c>
      <c r="D16" s="3">
        <v>19.399999999999999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43019</v>
      </c>
      <c r="D17" s="4">
        <v>18.899999999999999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43020</v>
      </c>
      <c r="D18" s="2">
        <v>26.1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43021</v>
      </c>
      <c r="D19" s="2">
        <v>26.4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43022</v>
      </c>
      <c r="D20" s="2">
        <v>24.9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43023</v>
      </c>
      <c r="D21" s="2">
        <v>26.2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43024</v>
      </c>
      <c r="D22" s="2">
        <v>33.9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43025</v>
      </c>
      <c r="D23" s="2">
        <v>28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43026</v>
      </c>
      <c r="D24" s="10">
        <v>26.2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43027</v>
      </c>
      <c r="D25" s="3">
        <v>20.8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43028</v>
      </c>
      <c r="D26" s="3">
        <v>31.7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43029</v>
      </c>
      <c r="D27" s="4">
        <v>30.3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43030</v>
      </c>
      <c r="D28" s="2">
        <v>22.9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43031</v>
      </c>
      <c r="D29" s="2">
        <v>37.6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43032</v>
      </c>
      <c r="D30" s="10">
        <v>21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43033</v>
      </c>
      <c r="D31" s="3">
        <v>28.4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43034</v>
      </c>
      <c r="D32" s="3">
        <v>29.2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43035</v>
      </c>
      <c r="D33" s="3">
        <v>17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43036</v>
      </c>
      <c r="D34" s="4">
        <v>9.3000000000000007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43037</v>
      </c>
      <c r="D35" s="2">
        <v>21.9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43038</v>
      </c>
      <c r="D36" s="2">
        <v>14.3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43039</v>
      </c>
      <c r="D37" s="2">
        <v>32.6</v>
      </c>
      <c r="E37" s="22" t="str">
        <f t="shared" si="0"/>
        <v>-</v>
      </c>
    </row>
    <row r="38" spans="1:5" x14ac:dyDescent="0.2">
      <c r="A38" s="51" t="s">
        <v>6</v>
      </c>
      <c r="B38" s="52"/>
      <c r="C38" s="52"/>
      <c r="D38" s="53"/>
      <c r="E38" s="23">
        <f>COUNT(D7:D37)</f>
        <v>31</v>
      </c>
    </row>
    <row r="39" spans="1:5" x14ac:dyDescent="0.2">
      <c r="A39" s="51" t="s">
        <v>7</v>
      </c>
      <c r="B39" s="52"/>
      <c r="C39" s="52"/>
      <c r="D39" s="53"/>
      <c r="E39" s="23">
        <f>'M9'!E38+'M10'!E38</f>
        <v>250</v>
      </c>
    </row>
    <row r="40" spans="1:5" x14ac:dyDescent="0.2">
      <c r="A40" s="51" t="s">
        <v>8</v>
      </c>
      <c r="B40" s="52"/>
      <c r="C40" s="52"/>
      <c r="D40" s="53"/>
      <c r="E40" s="23">
        <f>COUNT(E7:E37)</f>
        <v>0</v>
      </c>
    </row>
    <row r="41" spans="1:5" x14ac:dyDescent="0.2">
      <c r="A41" s="51" t="s">
        <v>9</v>
      </c>
      <c r="B41" s="52"/>
      <c r="C41" s="52"/>
      <c r="D41" s="53"/>
      <c r="E41" s="23">
        <f>'M9'!E40+'M10'!E40</f>
        <v>24</v>
      </c>
    </row>
    <row r="42" spans="1:5" x14ac:dyDescent="0.2">
      <c r="A42" s="51" t="s">
        <v>10</v>
      </c>
      <c r="B42" s="52"/>
      <c r="C42" s="52"/>
      <c r="D42" s="53"/>
      <c r="E42" s="24">
        <f>AVERAGE(D7:D37)</f>
        <v>25.238709677419351</v>
      </c>
    </row>
    <row r="43" spans="1:5" ht="13.5" thickBot="1" x14ac:dyDescent="0.25">
      <c r="A43" s="55" t="s">
        <v>11</v>
      </c>
      <c r="B43" s="56"/>
      <c r="C43" s="56"/>
      <c r="D43" s="57"/>
      <c r="E43" s="25">
        <f>(E38/31)*100</f>
        <v>100</v>
      </c>
    </row>
    <row r="44" spans="1:5" x14ac:dyDescent="0.2">
      <c r="A44" s="11"/>
      <c r="B44" s="11"/>
      <c r="C44" s="11"/>
      <c r="D44" s="11"/>
      <c r="E44" s="11"/>
    </row>
    <row r="45" spans="1:5" ht="18" x14ac:dyDescent="0.25">
      <c r="A45" s="13"/>
      <c r="B45" s="14"/>
      <c r="C45" s="14"/>
      <c r="D45" s="14"/>
      <c r="E45" s="14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</sheetData>
  <protectedRanges>
    <protectedRange sqref="D7:D37" name="Range1"/>
    <protectedRange sqref="B7:B37" name="Range1_1"/>
    <protectedRange sqref="A7:A37" name="Range1_1_2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10" workbookViewId="0">
      <selection activeCell="H32" sqref="H32"/>
    </sheetView>
  </sheetViews>
  <sheetFormatPr defaultRowHeight="12.75" x14ac:dyDescent="0.2"/>
  <cols>
    <col min="1" max="1" width="14.5703125" customWidth="1"/>
    <col min="2" max="2" width="10.85546875" customWidth="1"/>
    <col min="3" max="3" width="13.28515625" customWidth="1"/>
    <col min="4" max="4" width="15.140625" customWidth="1"/>
    <col min="5" max="5" width="14.42578125" customWidth="1"/>
  </cols>
  <sheetData>
    <row r="1" spans="1:5" ht="12.75" customHeight="1" x14ac:dyDescent="0.2">
      <c r="A1" s="59" t="s">
        <v>16</v>
      </c>
      <c r="B1" s="60"/>
      <c r="C1" s="60"/>
      <c r="D1" s="60"/>
      <c r="E1" s="60"/>
    </row>
    <row r="2" spans="1:5" ht="13.5" thickBot="1" x14ac:dyDescent="0.25">
      <c r="A2" s="61"/>
      <c r="B2" s="60"/>
      <c r="C2" s="60"/>
      <c r="D2" s="60"/>
      <c r="E2" s="60"/>
    </row>
    <row r="3" spans="1:5" ht="25.5" x14ac:dyDescent="0.2">
      <c r="A3" s="62" t="s">
        <v>0</v>
      </c>
      <c r="B3" s="62" t="s">
        <v>1</v>
      </c>
      <c r="C3" s="62" t="s">
        <v>2</v>
      </c>
      <c r="D3" s="16" t="s">
        <v>3</v>
      </c>
      <c r="E3" s="16" t="s">
        <v>4</v>
      </c>
    </row>
    <row r="4" spans="1:5" ht="25.5" x14ac:dyDescent="0.2">
      <c r="A4" s="63"/>
      <c r="B4" s="63"/>
      <c r="C4" s="63"/>
      <c r="D4" s="34" t="s">
        <v>14</v>
      </c>
      <c r="E4" s="1" t="s">
        <v>5</v>
      </c>
    </row>
    <row r="5" spans="1:5" ht="15" thickBot="1" x14ac:dyDescent="0.25">
      <c r="A5" s="64"/>
      <c r="B5" s="64"/>
      <c r="C5" s="64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43040</v>
      </c>
      <c r="D7" s="5">
        <v>33.6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43041</v>
      </c>
      <c r="D8" s="8">
        <v>35.9</v>
      </c>
      <c r="E8" s="21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43042</v>
      </c>
      <c r="D9" s="8">
        <v>36.1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43043</v>
      </c>
      <c r="D10" s="9">
        <v>24.2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43044</v>
      </c>
      <c r="D11" s="3">
        <v>28.4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43045</v>
      </c>
      <c r="D12" s="3">
        <v>36.700000000000003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43046</v>
      </c>
      <c r="D13" s="3">
        <v>38.5</v>
      </c>
      <c r="E13" s="22" t="str">
        <f t="shared" ref="E13:E21" si="2">IF(D13&gt;50,D13/50,IF(D13&lt;=50,"-"))</f>
        <v>-</v>
      </c>
    </row>
    <row r="14" spans="1:5" x14ac:dyDescent="0.2">
      <c r="A14" s="20" t="s">
        <v>13</v>
      </c>
      <c r="B14" s="7" t="s">
        <v>12</v>
      </c>
      <c r="C14" s="6">
        <f t="shared" si="1"/>
        <v>43047</v>
      </c>
      <c r="D14" s="3">
        <v>18.100000000000001</v>
      </c>
      <c r="E14" s="22" t="str">
        <f t="shared" si="2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43048</v>
      </c>
      <c r="D15" s="3">
        <v>22.1</v>
      </c>
      <c r="E15" s="22" t="str">
        <f t="shared" si="2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43049</v>
      </c>
      <c r="D16" s="3">
        <v>17.600000000000001</v>
      </c>
      <c r="E16" s="22" t="str">
        <f t="shared" si="2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43050</v>
      </c>
      <c r="D17" s="4">
        <v>38.700000000000003</v>
      </c>
      <c r="E17" s="22" t="str">
        <f t="shared" si="2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43051</v>
      </c>
      <c r="D18" s="2">
        <v>26.3</v>
      </c>
      <c r="E18" s="22" t="str">
        <f t="shared" si="2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43052</v>
      </c>
      <c r="D19" s="2">
        <v>46.6</v>
      </c>
      <c r="E19" s="22" t="str">
        <f t="shared" si="2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43053</v>
      </c>
      <c r="D20" s="2">
        <v>35.1</v>
      </c>
      <c r="E20" s="22" t="str">
        <f t="shared" si="2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43054</v>
      </c>
      <c r="D21" s="2">
        <v>12.2</v>
      </c>
      <c r="E21" s="22" t="str">
        <f t="shared" si="2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43055</v>
      </c>
      <c r="D22" s="2">
        <v>10.1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43056</v>
      </c>
      <c r="D23" s="2">
        <v>13.8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43057</v>
      </c>
      <c r="D24" s="10">
        <v>13.5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43058</v>
      </c>
      <c r="D25" s="3">
        <v>20.100000000000001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43059</v>
      </c>
      <c r="D26" s="3">
        <v>11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43060</v>
      </c>
      <c r="D27" s="4">
        <v>23.7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43061</v>
      </c>
      <c r="D28" s="2">
        <v>38.299999999999997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43062</v>
      </c>
      <c r="D29" s="2">
        <v>35.1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43063</v>
      </c>
      <c r="D30" s="10">
        <v>36.6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43064</v>
      </c>
      <c r="D31" s="3">
        <v>45.2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43065</v>
      </c>
      <c r="D32" s="3">
        <v>62</v>
      </c>
      <c r="E32" s="22">
        <f t="shared" si="0"/>
        <v>1.24</v>
      </c>
    </row>
    <row r="33" spans="1:5" x14ac:dyDescent="0.2">
      <c r="A33" s="20" t="s">
        <v>13</v>
      </c>
      <c r="B33" s="7" t="s">
        <v>12</v>
      </c>
      <c r="C33" s="6">
        <f t="shared" si="1"/>
        <v>43066</v>
      </c>
      <c r="D33" s="3">
        <v>15.8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43067</v>
      </c>
      <c r="D34" s="4">
        <v>20.6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43068</v>
      </c>
      <c r="D35" s="2">
        <v>64.2</v>
      </c>
      <c r="E35" s="22">
        <f t="shared" si="0"/>
        <v>1.284</v>
      </c>
    </row>
    <row r="36" spans="1:5" x14ac:dyDescent="0.2">
      <c r="A36" s="20" t="s">
        <v>13</v>
      </c>
      <c r="B36" s="7" t="s">
        <v>12</v>
      </c>
      <c r="C36" s="6">
        <f t="shared" si="1"/>
        <v>43069</v>
      </c>
      <c r="D36" s="2">
        <v>39.4</v>
      </c>
      <c r="E36" s="22" t="str">
        <f t="shared" si="0"/>
        <v>-</v>
      </c>
    </row>
    <row r="37" spans="1:5" x14ac:dyDescent="0.2">
      <c r="A37" s="51" t="s">
        <v>6</v>
      </c>
      <c r="B37" s="52"/>
      <c r="C37" s="52"/>
      <c r="D37" s="53"/>
      <c r="E37" s="23">
        <f>COUNT(D7:D36)</f>
        <v>30</v>
      </c>
    </row>
    <row r="38" spans="1:5" x14ac:dyDescent="0.2">
      <c r="A38" s="51" t="s">
        <v>7</v>
      </c>
      <c r="B38" s="52"/>
      <c r="C38" s="52"/>
      <c r="D38" s="53"/>
      <c r="E38" s="23">
        <f>'M10'!E39+'M11'!E37</f>
        <v>280</v>
      </c>
    </row>
    <row r="39" spans="1:5" x14ac:dyDescent="0.2">
      <c r="A39" s="51" t="s">
        <v>8</v>
      </c>
      <c r="B39" s="52"/>
      <c r="C39" s="52"/>
      <c r="D39" s="53"/>
      <c r="E39" s="23">
        <f>COUNT(E7:E36)</f>
        <v>2</v>
      </c>
    </row>
    <row r="40" spans="1:5" x14ac:dyDescent="0.2">
      <c r="A40" s="51" t="s">
        <v>9</v>
      </c>
      <c r="B40" s="52"/>
      <c r="C40" s="52"/>
      <c r="D40" s="53"/>
      <c r="E40" s="23">
        <f>'M10'!E41+'M11'!E39</f>
        <v>26</v>
      </c>
    </row>
    <row r="41" spans="1:5" x14ac:dyDescent="0.2">
      <c r="A41" s="51" t="s">
        <v>10</v>
      </c>
      <c r="B41" s="52"/>
      <c r="C41" s="52"/>
      <c r="D41" s="53"/>
      <c r="E41" s="24">
        <f>AVERAGE(D7:D36)</f>
        <v>29.983333333333341</v>
      </c>
    </row>
    <row r="42" spans="1:5" ht="13.5" thickBot="1" x14ac:dyDescent="0.25">
      <c r="A42" s="55" t="s">
        <v>11</v>
      </c>
      <c r="B42" s="56"/>
      <c r="C42" s="56"/>
      <c r="D42" s="57"/>
      <c r="E42" s="25">
        <f>(E37/30)*100</f>
        <v>100</v>
      </c>
    </row>
    <row r="43" spans="1:5" x14ac:dyDescent="0.2">
      <c r="A43" s="11"/>
      <c r="B43" s="11"/>
      <c r="C43" s="11"/>
      <c r="D43" s="11"/>
      <c r="E43" s="11"/>
    </row>
    <row r="44" spans="1:5" ht="18" x14ac:dyDescent="0.25">
      <c r="A44" s="13"/>
      <c r="B44" s="14"/>
      <c r="C44" s="14"/>
      <c r="D44" s="14"/>
      <c r="E44" s="14"/>
    </row>
    <row r="45" spans="1:5" x14ac:dyDescent="0.2">
      <c r="A45" s="12"/>
      <c r="B45" s="12"/>
      <c r="C45" s="12"/>
      <c r="D45" s="12"/>
      <c r="E45" s="12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</sheetData>
  <protectedRanges>
    <protectedRange sqref="D7:D36" name="Range1"/>
    <protectedRange sqref="B7:B36" name="Range1_1"/>
    <protectedRange sqref="A7:A36" name="Range1_1_2"/>
  </protectedRanges>
  <mergeCells count="11">
    <mergeCell ref="A38:D38"/>
    <mergeCell ref="A39:D39"/>
    <mergeCell ref="A40:D40"/>
    <mergeCell ref="A41:D41"/>
    <mergeCell ref="A42:D42"/>
    <mergeCell ref="A37:D37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activeCell="L26" sqref="L26"/>
    </sheetView>
  </sheetViews>
  <sheetFormatPr defaultRowHeight="12.75" x14ac:dyDescent="0.2"/>
  <cols>
    <col min="1" max="1" width="14.85546875" customWidth="1"/>
    <col min="2" max="2" width="10.85546875" customWidth="1"/>
    <col min="3" max="3" width="13.28515625" customWidth="1"/>
    <col min="4" max="4" width="15.7109375" customWidth="1"/>
    <col min="5" max="5" width="16.28515625" customWidth="1"/>
  </cols>
  <sheetData>
    <row r="1" spans="1:5" ht="12.75" customHeight="1" x14ac:dyDescent="0.2">
      <c r="A1" s="59" t="s">
        <v>16</v>
      </c>
      <c r="B1" s="60"/>
      <c r="C1" s="60"/>
      <c r="D1" s="60"/>
      <c r="E1" s="60"/>
    </row>
    <row r="2" spans="1:5" ht="13.5" thickBot="1" x14ac:dyDescent="0.25">
      <c r="A2" s="61"/>
      <c r="B2" s="60"/>
      <c r="C2" s="60"/>
      <c r="D2" s="60"/>
      <c r="E2" s="60"/>
    </row>
    <row r="3" spans="1:5" ht="25.5" x14ac:dyDescent="0.2">
      <c r="A3" s="62" t="s">
        <v>0</v>
      </c>
      <c r="B3" s="62" t="s">
        <v>1</v>
      </c>
      <c r="C3" s="62" t="s">
        <v>2</v>
      </c>
      <c r="D3" s="16" t="s">
        <v>3</v>
      </c>
      <c r="E3" s="16" t="s">
        <v>4</v>
      </c>
    </row>
    <row r="4" spans="1:5" ht="25.5" x14ac:dyDescent="0.2">
      <c r="A4" s="63"/>
      <c r="B4" s="63"/>
      <c r="C4" s="63"/>
      <c r="D4" s="34" t="s">
        <v>14</v>
      </c>
      <c r="E4" s="1" t="s">
        <v>5</v>
      </c>
    </row>
    <row r="5" spans="1:5" ht="15" thickBot="1" x14ac:dyDescent="0.25">
      <c r="A5" s="64"/>
      <c r="B5" s="64"/>
      <c r="C5" s="64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43070</v>
      </c>
      <c r="D7" s="18">
        <v>20.3</v>
      </c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43071</v>
      </c>
      <c r="D8" s="18">
        <v>28.8</v>
      </c>
      <c r="E8" s="22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43072</v>
      </c>
      <c r="D9" s="18">
        <v>16</v>
      </c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43073</v>
      </c>
      <c r="D10" s="18">
        <v>22.9</v>
      </c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43074</v>
      </c>
      <c r="D11" s="18">
        <v>21.2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43075</v>
      </c>
      <c r="D12" s="18">
        <v>20.399999999999999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43076</v>
      </c>
      <c r="D13" s="18">
        <v>39.4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43077</v>
      </c>
      <c r="D14" s="18">
        <v>43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43078</v>
      </c>
      <c r="D15" s="18">
        <v>15.1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43079</v>
      </c>
      <c r="D16" s="18">
        <v>36.4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43080</v>
      </c>
      <c r="D17" s="19">
        <v>30.3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43081</v>
      </c>
      <c r="D18" s="19">
        <v>92.4</v>
      </c>
      <c r="E18" s="22">
        <f t="shared" si="0"/>
        <v>1.8480000000000001</v>
      </c>
    </row>
    <row r="19" spans="1:5" x14ac:dyDescent="0.2">
      <c r="A19" s="20" t="s">
        <v>13</v>
      </c>
      <c r="B19" s="7" t="s">
        <v>12</v>
      </c>
      <c r="C19" s="6">
        <f t="shared" si="1"/>
        <v>43082</v>
      </c>
      <c r="D19" s="19">
        <v>62.7</v>
      </c>
      <c r="E19" s="22">
        <f t="shared" si="0"/>
        <v>1.254</v>
      </c>
    </row>
    <row r="20" spans="1:5" x14ac:dyDescent="0.2">
      <c r="A20" s="20" t="s">
        <v>13</v>
      </c>
      <c r="B20" s="7" t="s">
        <v>12</v>
      </c>
      <c r="C20" s="6">
        <f t="shared" si="1"/>
        <v>43083</v>
      </c>
      <c r="D20" s="19">
        <v>51.3</v>
      </c>
      <c r="E20" s="22">
        <f t="shared" si="0"/>
        <v>1.026</v>
      </c>
    </row>
    <row r="21" spans="1:5" x14ac:dyDescent="0.2">
      <c r="A21" s="20" t="s">
        <v>13</v>
      </c>
      <c r="B21" s="7" t="s">
        <v>12</v>
      </c>
      <c r="C21" s="6">
        <f t="shared" si="1"/>
        <v>43084</v>
      </c>
      <c r="D21" s="19">
        <v>31.8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43085</v>
      </c>
      <c r="D22" s="19">
        <v>19.2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43086</v>
      </c>
      <c r="D23" s="19">
        <v>22.7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43087</v>
      </c>
      <c r="D24" s="19">
        <v>15.1</v>
      </c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43088</v>
      </c>
      <c r="D25" s="19">
        <v>29.8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43089</v>
      </c>
      <c r="D26" s="19">
        <v>43.5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43090</v>
      </c>
      <c r="D27" s="19">
        <v>41.6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43091</v>
      </c>
      <c r="D28" s="19">
        <v>35.200000000000003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43092</v>
      </c>
      <c r="D29" s="19">
        <v>31.6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43093</v>
      </c>
      <c r="D30" s="19">
        <v>39.5</v>
      </c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43094</v>
      </c>
      <c r="D31" s="19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43095</v>
      </c>
      <c r="D32" s="3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43096</v>
      </c>
      <c r="D33" s="3">
        <v>45.1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43097</v>
      </c>
      <c r="D34" s="19">
        <v>40.5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43098</v>
      </c>
      <c r="D35" s="19">
        <v>38.5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43099</v>
      </c>
      <c r="D36" s="19">
        <v>44.6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43100</v>
      </c>
      <c r="D37" s="19">
        <v>39.9</v>
      </c>
      <c r="E37" s="22" t="str">
        <f t="shared" si="0"/>
        <v>-</v>
      </c>
    </row>
    <row r="38" spans="1:5" x14ac:dyDescent="0.2">
      <c r="A38" s="51" t="s">
        <v>6</v>
      </c>
      <c r="B38" s="52"/>
      <c r="C38" s="52"/>
      <c r="D38" s="53"/>
      <c r="E38" s="23">
        <f>COUNT(D7:D37)</f>
        <v>29</v>
      </c>
    </row>
    <row r="39" spans="1:5" x14ac:dyDescent="0.2">
      <c r="A39" s="51" t="s">
        <v>7</v>
      </c>
      <c r="B39" s="52"/>
      <c r="C39" s="52"/>
      <c r="D39" s="53"/>
      <c r="E39" s="23">
        <f>'M11'!E38+'M12'!E38</f>
        <v>309</v>
      </c>
    </row>
    <row r="40" spans="1:5" x14ac:dyDescent="0.2">
      <c r="A40" s="51" t="s">
        <v>8</v>
      </c>
      <c r="B40" s="52"/>
      <c r="C40" s="52"/>
      <c r="D40" s="53"/>
      <c r="E40" s="23">
        <f>COUNT(E7:E37)</f>
        <v>3</v>
      </c>
    </row>
    <row r="41" spans="1:5" x14ac:dyDescent="0.2">
      <c r="A41" s="51" t="s">
        <v>9</v>
      </c>
      <c r="B41" s="52"/>
      <c r="C41" s="52"/>
      <c r="D41" s="53"/>
      <c r="E41" s="23">
        <f>'M11'!E40+'M12'!E40</f>
        <v>29</v>
      </c>
    </row>
    <row r="42" spans="1:5" x14ac:dyDescent="0.2">
      <c r="A42" s="51" t="s">
        <v>10</v>
      </c>
      <c r="B42" s="52"/>
      <c r="C42" s="52"/>
      <c r="D42" s="53"/>
      <c r="E42" s="24">
        <f>AVERAGE(D7:D37)</f>
        <v>35.131034482758629</v>
      </c>
    </row>
    <row r="43" spans="1:5" ht="13.5" thickBot="1" x14ac:dyDescent="0.25">
      <c r="A43" s="55" t="s">
        <v>11</v>
      </c>
      <c r="B43" s="56"/>
      <c r="C43" s="56"/>
      <c r="D43" s="57"/>
      <c r="E43" s="25">
        <f>(E38/31)*100</f>
        <v>93.548387096774192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37" name="Range1"/>
    <protectedRange sqref="B7:B37" name="Range1_1"/>
    <protectedRange sqref="A7:A37" name="Range1_1_2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Normal="100" workbookViewId="0">
      <selection activeCell="A35" sqref="A35:D35"/>
    </sheetView>
  </sheetViews>
  <sheetFormatPr defaultRowHeight="12.75" x14ac:dyDescent="0.2"/>
  <cols>
    <col min="1" max="1" width="14.28515625" customWidth="1"/>
    <col min="2" max="2" width="11.28515625" customWidth="1"/>
    <col min="3" max="3" width="13.5703125" customWidth="1"/>
    <col min="4" max="4" width="15.140625" customWidth="1"/>
    <col min="5" max="5" width="14.28515625" customWidth="1"/>
  </cols>
  <sheetData>
    <row r="1" spans="1:5" ht="12.75" customHeight="1" x14ac:dyDescent="0.2">
      <c r="A1" s="59" t="s">
        <v>16</v>
      </c>
      <c r="B1" s="60"/>
      <c r="C1" s="60"/>
      <c r="D1" s="60"/>
      <c r="E1" s="60"/>
    </row>
    <row r="2" spans="1:5" ht="13.5" thickBot="1" x14ac:dyDescent="0.25">
      <c r="A2" s="61"/>
      <c r="B2" s="60"/>
      <c r="C2" s="60"/>
      <c r="D2" s="60"/>
      <c r="E2" s="60"/>
    </row>
    <row r="3" spans="1:5" ht="25.5" x14ac:dyDescent="0.2">
      <c r="A3" s="62" t="s">
        <v>0</v>
      </c>
      <c r="B3" s="62" t="s">
        <v>1</v>
      </c>
      <c r="C3" s="62" t="s">
        <v>2</v>
      </c>
      <c r="D3" s="16" t="s">
        <v>3</v>
      </c>
      <c r="E3" s="16" t="s">
        <v>4</v>
      </c>
    </row>
    <row r="4" spans="1:5" ht="25.5" x14ac:dyDescent="0.2">
      <c r="A4" s="63"/>
      <c r="B4" s="63"/>
      <c r="C4" s="63"/>
      <c r="D4" s="34" t="s">
        <v>14</v>
      </c>
      <c r="E4" s="1" t="s">
        <v>5</v>
      </c>
    </row>
    <row r="5" spans="1:5" ht="15" thickBot="1" x14ac:dyDescent="0.25">
      <c r="A5" s="64"/>
      <c r="B5" s="64"/>
      <c r="C5" s="64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42767</v>
      </c>
      <c r="D7" s="36">
        <v>53.6</v>
      </c>
      <c r="E7" s="21">
        <f>IF(D7&gt;50,D7/50,IF(D7&lt;=50,"-"))</f>
        <v>1.0720000000000001</v>
      </c>
    </row>
    <row r="8" spans="1:5" x14ac:dyDescent="0.2">
      <c r="A8" s="20" t="s">
        <v>13</v>
      </c>
      <c r="B8" s="7" t="s">
        <v>12</v>
      </c>
      <c r="C8" s="6">
        <f>C7+1</f>
        <v>42768</v>
      </c>
      <c r="D8" s="37">
        <v>81.599999999999994</v>
      </c>
      <c r="E8" s="21">
        <f t="shared" ref="E8:E34" si="0">IF(D8&gt;50,D8/50,IF(D8&lt;=50,"-"))</f>
        <v>1.6319999999999999</v>
      </c>
    </row>
    <row r="9" spans="1:5" x14ac:dyDescent="0.2">
      <c r="A9" s="20" t="s">
        <v>13</v>
      </c>
      <c r="B9" s="7" t="s">
        <v>12</v>
      </c>
      <c r="C9" s="6">
        <f t="shared" ref="C9:C34" si="1">C8+1</f>
        <v>42769</v>
      </c>
      <c r="D9" s="37">
        <v>66.400000000000006</v>
      </c>
      <c r="E9" s="21">
        <f t="shared" si="0"/>
        <v>1.3280000000000001</v>
      </c>
    </row>
    <row r="10" spans="1:5" x14ac:dyDescent="0.2">
      <c r="A10" s="20" t="s">
        <v>13</v>
      </c>
      <c r="B10" s="7" t="s">
        <v>12</v>
      </c>
      <c r="C10" s="6">
        <f t="shared" si="1"/>
        <v>42770</v>
      </c>
      <c r="D10" s="38">
        <v>60.3</v>
      </c>
      <c r="E10" s="21">
        <f t="shared" si="0"/>
        <v>1.206</v>
      </c>
    </row>
    <row r="11" spans="1:5" x14ac:dyDescent="0.2">
      <c r="A11" s="20" t="s">
        <v>13</v>
      </c>
      <c r="B11" s="7" t="s">
        <v>12</v>
      </c>
      <c r="C11" s="6">
        <f t="shared" si="1"/>
        <v>42771</v>
      </c>
      <c r="D11" s="39">
        <v>79.099999999999994</v>
      </c>
      <c r="E11" s="22">
        <f t="shared" si="0"/>
        <v>1.5819999999999999</v>
      </c>
    </row>
    <row r="12" spans="1:5" x14ac:dyDescent="0.2">
      <c r="A12" s="20" t="s">
        <v>13</v>
      </c>
      <c r="B12" s="7" t="s">
        <v>12</v>
      </c>
      <c r="C12" s="6">
        <f t="shared" si="1"/>
        <v>42772</v>
      </c>
      <c r="D12" s="39">
        <v>69.5</v>
      </c>
      <c r="E12" s="22">
        <f t="shared" si="0"/>
        <v>1.39</v>
      </c>
    </row>
    <row r="13" spans="1:5" x14ac:dyDescent="0.2">
      <c r="A13" s="20" t="s">
        <v>13</v>
      </c>
      <c r="B13" s="7" t="s">
        <v>12</v>
      </c>
      <c r="C13" s="6">
        <f t="shared" si="1"/>
        <v>42773</v>
      </c>
      <c r="D13" s="39">
        <v>48.9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42774</v>
      </c>
      <c r="D14" s="39">
        <v>8.5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42775</v>
      </c>
      <c r="D15" s="39">
        <v>33.4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42776</v>
      </c>
      <c r="D16" s="39">
        <v>36.6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42777</v>
      </c>
      <c r="D17" s="40">
        <v>26.8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42778</v>
      </c>
      <c r="D18" s="41">
        <v>23.8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42779</v>
      </c>
      <c r="D19" s="41">
        <v>27.2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42780</v>
      </c>
      <c r="D20" s="41">
        <v>36.4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42781</v>
      </c>
      <c r="D21" s="41">
        <v>50.7</v>
      </c>
      <c r="E21" s="22">
        <f t="shared" si="0"/>
        <v>1.014</v>
      </c>
    </row>
    <row r="22" spans="1:5" x14ac:dyDescent="0.2">
      <c r="A22" s="20" t="s">
        <v>13</v>
      </c>
      <c r="B22" s="7" t="s">
        <v>12</v>
      </c>
      <c r="C22" s="6">
        <f t="shared" si="1"/>
        <v>42782</v>
      </c>
      <c r="D22" s="41">
        <v>40.700000000000003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42783</v>
      </c>
      <c r="D23" s="41">
        <v>47.9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42784</v>
      </c>
      <c r="D24" s="42">
        <v>67.900000000000006</v>
      </c>
      <c r="E24" s="21">
        <f t="shared" si="0"/>
        <v>1.3580000000000001</v>
      </c>
    </row>
    <row r="25" spans="1:5" x14ac:dyDescent="0.2">
      <c r="A25" s="20" t="s">
        <v>13</v>
      </c>
      <c r="B25" s="7" t="s">
        <v>12</v>
      </c>
      <c r="C25" s="6">
        <f t="shared" si="1"/>
        <v>42785</v>
      </c>
      <c r="D25" s="39">
        <v>54.7</v>
      </c>
      <c r="E25" s="22">
        <f t="shared" si="0"/>
        <v>1.0940000000000001</v>
      </c>
    </row>
    <row r="26" spans="1:5" x14ac:dyDescent="0.2">
      <c r="A26" s="20" t="s">
        <v>13</v>
      </c>
      <c r="B26" s="7" t="s">
        <v>12</v>
      </c>
      <c r="C26" s="6">
        <f t="shared" si="1"/>
        <v>42786</v>
      </c>
      <c r="D26" s="39">
        <v>34.6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42787</v>
      </c>
      <c r="D27" s="40">
        <v>48.3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42788</v>
      </c>
      <c r="D28" s="41">
        <v>43.2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42789</v>
      </c>
      <c r="D29" s="41">
        <v>40.6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42790</v>
      </c>
      <c r="D30" s="42">
        <v>45.2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42791</v>
      </c>
      <c r="D31" s="39">
        <v>15.7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42792</v>
      </c>
      <c r="D32" s="39">
        <v>32.4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42793</v>
      </c>
      <c r="D33" s="39">
        <v>35.6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42794</v>
      </c>
      <c r="D34" s="40">
        <v>17.600000000000001</v>
      </c>
      <c r="E34" s="22" t="str">
        <f t="shared" si="0"/>
        <v>-</v>
      </c>
    </row>
    <row r="35" spans="1:5" x14ac:dyDescent="0.2">
      <c r="A35" s="51" t="s">
        <v>6</v>
      </c>
      <c r="B35" s="52"/>
      <c r="C35" s="52"/>
      <c r="D35" s="53"/>
      <c r="E35" s="23">
        <f>COUNT(D7:D34)</f>
        <v>28</v>
      </c>
    </row>
    <row r="36" spans="1:5" x14ac:dyDescent="0.2">
      <c r="A36" s="51" t="s">
        <v>7</v>
      </c>
      <c r="B36" s="52"/>
      <c r="C36" s="52"/>
      <c r="D36" s="53"/>
      <c r="E36" s="23">
        <f>'M1'!E38+'M2'!E35</f>
        <v>57</v>
      </c>
    </row>
    <row r="37" spans="1:5" x14ac:dyDescent="0.2">
      <c r="A37" s="51" t="s">
        <v>8</v>
      </c>
      <c r="B37" s="52"/>
      <c r="C37" s="52"/>
      <c r="D37" s="53"/>
      <c r="E37" s="23">
        <f>COUNT(E7:E34)</f>
        <v>9</v>
      </c>
    </row>
    <row r="38" spans="1:5" x14ac:dyDescent="0.2">
      <c r="A38" s="51" t="s">
        <v>9</v>
      </c>
      <c r="B38" s="52"/>
      <c r="C38" s="52"/>
      <c r="D38" s="53"/>
      <c r="E38" s="23">
        <f>'M1'!E40+'M2'!E37</f>
        <v>16</v>
      </c>
    </row>
    <row r="39" spans="1:5" x14ac:dyDescent="0.2">
      <c r="A39" s="51" t="s">
        <v>10</v>
      </c>
      <c r="B39" s="52"/>
      <c r="C39" s="52"/>
      <c r="D39" s="53"/>
      <c r="E39" s="24">
        <f>AVERAGE(D7:D34)</f>
        <v>43.828571428571422</v>
      </c>
    </row>
    <row r="40" spans="1:5" ht="13.5" thickBot="1" x14ac:dyDescent="0.25">
      <c r="A40" s="55" t="s">
        <v>11</v>
      </c>
      <c r="B40" s="56"/>
      <c r="C40" s="56"/>
      <c r="D40" s="57"/>
      <c r="E40" s="25">
        <f>(E35/28)*100</f>
        <v>100</v>
      </c>
    </row>
    <row r="41" spans="1:5" x14ac:dyDescent="0.2">
      <c r="A41" s="11"/>
      <c r="B41" s="11"/>
      <c r="C41" s="11"/>
      <c r="D41" s="11"/>
      <c r="E41" s="11"/>
    </row>
    <row r="42" spans="1:5" ht="18" x14ac:dyDescent="0.25">
      <c r="A42" s="13"/>
      <c r="B42" s="14"/>
      <c r="C42" s="14"/>
      <c r="D42" s="14"/>
      <c r="E42" s="14"/>
    </row>
    <row r="43" spans="1:5" x14ac:dyDescent="0.2">
      <c r="A43" s="12"/>
      <c r="B43" s="12"/>
      <c r="C43" s="12"/>
      <c r="D43" s="12"/>
      <c r="E43" s="12"/>
    </row>
    <row r="44" spans="1:5" x14ac:dyDescent="0.2">
      <c r="A44" s="12"/>
      <c r="B44" s="12"/>
      <c r="C44" s="12"/>
      <c r="D44" s="12"/>
      <c r="E44" s="12"/>
    </row>
    <row r="45" spans="1:5" x14ac:dyDescent="0.2">
      <c r="A45" s="12"/>
      <c r="B45" s="12"/>
      <c r="C45" s="12"/>
      <c r="D45" s="12"/>
      <c r="E45" s="12"/>
    </row>
  </sheetData>
  <protectedRanges>
    <protectedRange sqref="D7:D34" name="Range1"/>
    <protectedRange sqref="B7:B34" name="Range1_1"/>
    <protectedRange sqref="A7:A34" name="Range1_1_1"/>
  </protectedRanges>
  <mergeCells count="11">
    <mergeCell ref="A36:D36"/>
    <mergeCell ref="A37:D37"/>
    <mergeCell ref="A38:D38"/>
    <mergeCell ref="A39:D39"/>
    <mergeCell ref="A40:D40"/>
    <mergeCell ref="A35:D35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4" workbookViewId="0">
      <selection activeCell="A38" sqref="A38:D38"/>
    </sheetView>
  </sheetViews>
  <sheetFormatPr defaultRowHeight="12.75" x14ac:dyDescent="0.2"/>
  <cols>
    <col min="1" max="1" width="15.42578125" customWidth="1"/>
    <col min="2" max="2" width="10.42578125" customWidth="1"/>
    <col min="3" max="3" width="12.42578125" customWidth="1"/>
    <col min="4" max="4" width="14.85546875" customWidth="1"/>
    <col min="5" max="5" width="15.85546875" customWidth="1"/>
  </cols>
  <sheetData>
    <row r="1" spans="1:5" ht="12.75" customHeight="1" x14ac:dyDescent="0.2">
      <c r="A1" s="59" t="s">
        <v>16</v>
      </c>
      <c r="B1" s="60"/>
      <c r="C1" s="60"/>
      <c r="D1" s="60"/>
      <c r="E1" s="60"/>
    </row>
    <row r="2" spans="1:5" ht="13.5" thickBot="1" x14ac:dyDescent="0.25">
      <c r="A2" s="61"/>
      <c r="B2" s="60"/>
      <c r="C2" s="60"/>
      <c r="D2" s="60"/>
      <c r="E2" s="60"/>
    </row>
    <row r="3" spans="1:5" ht="25.5" x14ac:dyDescent="0.2">
      <c r="A3" s="62" t="s">
        <v>0</v>
      </c>
      <c r="B3" s="62" t="s">
        <v>1</v>
      </c>
      <c r="C3" s="62" t="s">
        <v>2</v>
      </c>
      <c r="D3" s="16" t="s">
        <v>3</v>
      </c>
      <c r="E3" s="16" t="s">
        <v>4</v>
      </c>
    </row>
    <row r="4" spans="1:5" ht="25.5" x14ac:dyDescent="0.2">
      <c r="A4" s="63"/>
      <c r="B4" s="63"/>
      <c r="C4" s="63"/>
      <c r="D4" s="34" t="s">
        <v>14</v>
      </c>
      <c r="E4" s="1" t="s">
        <v>5</v>
      </c>
    </row>
    <row r="5" spans="1:5" ht="15" thickBot="1" x14ac:dyDescent="0.25">
      <c r="A5" s="64"/>
      <c r="B5" s="64"/>
      <c r="C5" s="64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42795</v>
      </c>
      <c r="D7" s="44">
        <v>54.2</v>
      </c>
      <c r="E7" s="22">
        <f>IF(D7&gt;50,D7/50,IF(D7&lt;=50,"-"))</f>
        <v>1.0840000000000001</v>
      </c>
    </row>
    <row r="8" spans="1:5" x14ac:dyDescent="0.2">
      <c r="A8" s="20" t="s">
        <v>13</v>
      </c>
      <c r="B8" s="7" t="s">
        <v>12</v>
      </c>
      <c r="C8" s="6">
        <f>C7+1</f>
        <v>42796</v>
      </c>
      <c r="D8" s="44">
        <v>32.5</v>
      </c>
      <c r="E8" s="29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42797</v>
      </c>
      <c r="D9" s="44">
        <v>44.6</v>
      </c>
      <c r="E9" s="29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42798</v>
      </c>
      <c r="D10" s="44">
        <v>30.8</v>
      </c>
      <c r="E10" s="29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42799</v>
      </c>
      <c r="D11" s="44"/>
      <c r="E11" s="29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42800</v>
      </c>
      <c r="D12" s="44">
        <v>48.2</v>
      </c>
      <c r="E12" s="29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42801</v>
      </c>
      <c r="D13" s="44">
        <v>46.9</v>
      </c>
      <c r="E13" s="29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42802</v>
      </c>
      <c r="D14" s="44">
        <v>55.4</v>
      </c>
      <c r="E14" s="29">
        <f t="shared" si="0"/>
        <v>1.1079999999999999</v>
      </c>
    </row>
    <row r="15" spans="1:5" x14ac:dyDescent="0.2">
      <c r="A15" s="20" t="s">
        <v>13</v>
      </c>
      <c r="B15" s="7" t="s">
        <v>12</v>
      </c>
      <c r="C15" s="6">
        <f t="shared" si="1"/>
        <v>42803</v>
      </c>
      <c r="D15" s="44">
        <v>56.4</v>
      </c>
      <c r="E15" s="29">
        <f t="shared" si="0"/>
        <v>1.1279999999999999</v>
      </c>
    </row>
    <row r="16" spans="1:5" x14ac:dyDescent="0.2">
      <c r="A16" s="20" t="s">
        <v>13</v>
      </c>
      <c r="B16" s="7" t="s">
        <v>12</v>
      </c>
      <c r="C16" s="6">
        <f t="shared" si="1"/>
        <v>42804</v>
      </c>
      <c r="D16" s="44">
        <v>34.9</v>
      </c>
      <c r="E16" s="29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42805</v>
      </c>
      <c r="D17" s="44">
        <v>26.2</v>
      </c>
      <c r="E17" s="29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42806</v>
      </c>
      <c r="D18" s="44">
        <v>15.6</v>
      </c>
      <c r="E18" s="29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42807</v>
      </c>
      <c r="D19" s="44">
        <v>13.2</v>
      </c>
      <c r="E19" s="29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42808</v>
      </c>
      <c r="D20" s="44">
        <v>60.3</v>
      </c>
      <c r="E20" s="29">
        <f t="shared" si="0"/>
        <v>1.206</v>
      </c>
    </row>
    <row r="21" spans="1:5" x14ac:dyDescent="0.2">
      <c r="A21" s="20" t="s">
        <v>13</v>
      </c>
      <c r="B21" s="7" t="s">
        <v>12</v>
      </c>
      <c r="C21" s="6">
        <f t="shared" si="1"/>
        <v>42809</v>
      </c>
      <c r="D21" s="44">
        <v>39.9</v>
      </c>
      <c r="E21" s="29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42810</v>
      </c>
      <c r="D22" s="44">
        <v>33.299999999999997</v>
      </c>
      <c r="E22" s="29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42811</v>
      </c>
      <c r="D23" s="44">
        <v>24.4</v>
      </c>
      <c r="E23" s="29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42812</v>
      </c>
      <c r="D24" s="44">
        <v>26.8</v>
      </c>
      <c r="E24" s="29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42813</v>
      </c>
      <c r="D25" s="44">
        <v>28.4</v>
      </c>
      <c r="E25" s="29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42814</v>
      </c>
      <c r="D26" s="44">
        <v>41.8</v>
      </c>
      <c r="E26" s="29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42815</v>
      </c>
      <c r="D27" s="44">
        <v>28.3</v>
      </c>
      <c r="E27" s="29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42816</v>
      </c>
      <c r="D28" s="44">
        <v>22.9</v>
      </c>
      <c r="E28" s="29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42817</v>
      </c>
      <c r="D29" s="44">
        <v>21.7</v>
      </c>
      <c r="E29" s="29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42818</v>
      </c>
      <c r="D30" s="44">
        <v>25.5</v>
      </c>
      <c r="E30" s="29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42819</v>
      </c>
      <c r="D31" s="44">
        <v>26.6</v>
      </c>
      <c r="E31" s="29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42820</v>
      </c>
      <c r="D32" s="44">
        <v>20.5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42821</v>
      </c>
      <c r="D33" s="44">
        <v>32.6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42822</v>
      </c>
      <c r="D34" s="44">
        <v>36.299999999999997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42823</v>
      </c>
      <c r="D35" s="44">
        <v>42.6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42824</v>
      </c>
      <c r="D36" s="44">
        <v>43.3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42825</v>
      </c>
      <c r="D37" s="40">
        <v>32.5</v>
      </c>
      <c r="E37" s="22" t="str">
        <f t="shared" si="0"/>
        <v>-</v>
      </c>
    </row>
    <row r="38" spans="1:5" x14ac:dyDescent="0.2">
      <c r="A38" s="51" t="s">
        <v>6</v>
      </c>
      <c r="B38" s="52"/>
      <c r="C38" s="52"/>
      <c r="D38" s="53"/>
      <c r="E38" s="23">
        <f>COUNT(D7:D37)</f>
        <v>30</v>
      </c>
    </row>
    <row r="39" spans="1:5" x14ac:dyDescent="0.2">
      <c r="A39" s="51" t="s">
        <v>7</v>
      </c>
      <c r="B39" s="52"/>
      <c r="C39" s="52"/>
      <c r="D39" s="53"/>
      <c r="E39" s="23">
        <f>'M2'!E36+'M3'!E38</f>
        <v>87</v>
      </c>
    </row>
    <row r="40" spans="1:5" x14ac:dyDescent="0.2">
      <c r="A40" s="51" t="s">
        <v>8</v>
      </c>
      <c r="B40" s="52"/>
      <c r="C40" s="52"/>
      <c r="D40" s="53"/>
      <c r="E40" s="23">
        <f>COUNT(E7:E37)</f>
        <v>4</v>
      </c>
    </row>
    <row r="41" spans="1:5" x14ac:dyDescent="0.2">
      <c r="A41" s="51" t="s">
        <v>9</v>
      </c>
      <c r="B41" s="52"/>
      <c r="C41" s="52"/>
      <c r="D41" s="53"/>
      <c r="E41" s="23">
        <f>'M2'!E38+'M3'!E40</f>
        <v>20</v>
      </c>
    </row>
    <row r="42" spans="1:5" x14ac:dyDescent="0.2">
      <c r="A42" s="51" t="s">
        <v>10</v>
      </c>
      <c r="B42" s="52"/>
      <c r="C42" s="52"/>
      <c r="D42" s="53"/>
      <c r="E42" s="24">
        <f>AVERAGE(D7:D37)</f>
        <v>34.886666666666656</v>
      </c>
    </row>
    <row r="43" spans="1:5" ht="13.5" thickBot="1" x14ac:dyDescent="0.25">
      <c r="A43" s="55" t="s">
        <v>11</v>
      </c>
      <c r="B43" s="56"/>
      <c r="C43" s="56"/>
      <c r="D43" s="57"/>
      <c r="E43" s="25">
        <f>(E38/31)*100</f>
        <v>96.774193548387103</v>
      </c>
    </row>
    <row r="44" spans="1:5" x14ac:dyDescent="0.2">
      <c r="A44" s="11"/>
      <c r="B44" s="11"/>
      <c r="C44" s="11"/>
      <c r="D44" s="11"/>
      <c r="E44" s="11"/>
    </row>
    <row r="45" spans="1:5" ht="18" x14ac:dyDescent="0.25">
      <c r="A45" s="13"/>
      <c r="B45" s="14"/>
      <c r="C45" s="14"/>
      <c r="D45" s="14"/>
      <c r="E45" s="14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</sheetData>
  <protectedRanges>
    <protectedRange sqref="D7:D37" name="Range1"/>
    <protectedRange sqref="B7:B37" name="Range1_1"/>
    <protectedRange sqref="A7:A37" name="Range1_1_1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16" workbookViewId="0">
      <selection activeCell="A37" sqref="A37:D37"/>
    </sheetView>
  </sheetViews>
  <sheetFormatPr defaultRowHeight="12.75" x14ac:dyDescent="0.2"/>
  <cols>
    <col min="1" max="1" width="15" customWidth="1"/>
    <col min="2" max="2" width="10.140625" customWidth="1"/>
    <col min="3" max="3" width="12.5703125" customWidth="1"/>
    <col min="4" max="4" width="15.28515625" customWidth="1"/>
    <col min="5" max="5" width="14.42578125" customWidth="1"/>
  </cols>
  <sheetData>
    <row r="1" spans="1:5" ht="12.75" customHeight="1" x14ac:dyDescent="0.2">
      <c r="A1" s="59" t="s">
        <v>16</v>
      </c>
      <c r="B1" s="60"/>
      <c r="C1" s="60"/>
      <c r="D1" s="60"/>
      <c r="E1" s="60"/>
    </row>
    <row r="2" spans="1:5" ht="13.5" thickBot="1" x14ac:dyDescent="0.25">
      <c r="A2" s="61"/>
      <c r="B2" s="60"/>
      <c r="C2" s="60"/>
      <c r="D2" s="60"/>
      <c r="E2" s="60"/>
    </row>
    <row r="3" spans="1:5" ht="25.5" x14ac:dyDescent="0.2">
      <c r="A3" s="62" t="s">
        <v>0</v>
      </c>
      <c r="B3" s="62" t="s">
        <v>1</v>
      </c>
      <c r="C3" s="62" t="s">
        <v>2</v>
      </c>
      <c r="D3" s="16" t="s">
        <v>3</v>
      </c>
      <c r="E3" s="16" t="s">
        <v>4</v>
      </c>
    </row>
    <row r="4" spans="1:5" ht="25.5" x14ac:dyDescent="0.2">
      <c r="A4" s="63"/>
      <c r="B4" s="63"/>
      <c r="C4" s="63"/>
      <c r="D4" s="34" t="s">
        <v>14</v>
      </c>
      <c r="E4" s="1" t="s">
        <v>5</v>
      </c>
    </row>
    <row r="5" spans="1:5" ht="15" thickBot="1" x14ac:dyDescent="0.25">
      <c r="A5" s="64"/>
      <c r="B5" s="64"/>
      <c r="C5" s="64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42826</v>
      </c>
      <c r="D7" s="44">
        <v>21.6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42827</v>
      </c>
      <c r="D8" s="44">
        <v>21</v>
      </c>
      <c r="E8" s="21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42828</v>
      </c>
      <c r="D9" s="45">
        <v>32.700000000000003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42829</v>
      </c>
      <c r="D10" s="44">
        <v>28.2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42830</v>
      </c>
      <c r="D11" s="44">
        <v>27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42831</v>
      </c>
      <c r="D12" s="44">
        <v>31.8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42832</v>
      </c>
      <c r="D13" s="44">
        <v>20.8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42833</v>
      </c>
      <c r="D14" s="44">
        <v>11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42834</v>
      </c>
      <c r="D15" s="44">
        <v>22.5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42835</v>
      </c>
      <c r="D16" s="44">
        <v>20.2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42836</v>
      </c>
      <c r="D17" s="45">
        <v>24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42837</v>
      </c>
      <c r="D18" s="44">
        <v>31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42838</v>
      </c>
      <c r="D19" s="44">
        <v>23.5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42839</v>
      </c>
      <c r="D20" s="44">
        <v>29.6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42840</v>
      </c>
      <c r="D21" s="44">
        <v>24.6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42841</v>
      </c>
      <c r="D22" s="44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42842</v>
      </c>
      <c r="D23" s="44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42843</v>
      </c>
      <c r="D24" s="44">
        <v>16.3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42844</v>
      </c>
      <c r="D25" s="44">
        <v>21.2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42845</v>
      </c>
      <c r="D26" s="44">
        <v>13.3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42846</v>
      </c>
      <c r="D27" s="44">
        <v>23.4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42847</v>
      </c>
      <c r="D28" s="44">
        <v>28.7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42848</v>
      </c>
      <c r="D29" s="44">
        <v>24.6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42849</v>
      </c>
      <c r="D30" s="45">
        <v>27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42850</v>
      </c>
      <c r="D31" s="45">
        <v>32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42851</v>
      </c>
      <c r="D32" s="44">
        <v>29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42852</v>
      </c>
      <c r="D33" s="44">
        <v>21.3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42853</v>
      </c>
      <c r="D34" s="44">
        <v>27.3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42854</v>
      </c>
      <c r="D35" s="41">
        <v>30.9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42855</v>
      </c>
      <c r="D36" s="41">
        <v>56.2</v>
      </c>
      <c r="E36" s="22">
        <f t="shared" si="0"/>
        <v>1.1240000000000001</v>
      </c>
    </row>
    <row r="37" spans="1:5" x14ac:dyDescent="0.2">
      <c r="A37" s="51" t="s">
        <v>6</v>
      </c>
      <c r="B37" s="52"/>
      <c r="C37" s="52"/>
      <c r="D37" s="53"/>
      <c r="E37" s="23">
        <f>COUNT(D7:D36)</f>
        <v>28</v>
      </c>
    </row>
    <row r="38" spans="1:5" x14ac:dyDescent="0.2">
      <c r="A38" s="51" t="s">
        <v>7</v>
      </c>
      <c r="B38" s="52"/>
      <c r="C38" s="52"/>
      <c r="D38" s="53"/>
      <c r="E38" s="23">
        <f>'M3'!E39+'M4'!E37</f>
        <v>115</v>
      </c>
    </row>
    <row r="39" spans="1:5" x14ac:dyDescent="0.2">
      <c r="A39" s="51" t="s">
        <v>8</v>
      </c>
      <c r="B39" s="52"/>
      <c r="C39" s="52"/>
      <c r="D39" s="53"/>
      <c r="E39" s="23">
        <f>COUNT(E7:E36)</f>
        <v>1</v>
      </c>
    </row>
    <row r="40" spans="1:5" x14ac:dyDescent="0.2">
      <c r="A40" s="51" t="s">
        <v>9</v>
      </c>
      <c r="B40" s="52"/>
      <c r="C40" s="52"/>
      <c r="D40" s="53"/>
      <c r="E40" s="23">
        <f>'M3'!E41+'M4'!E39</f>
        <v>21</v>
      </c>
    </row>
    <row r="41" spans="1:5" x14ac:dyDescent="0.2">
      <c r="A41" s="51" t="s">
        <v>10</v>
      </c>
      <c r="B41" s="52"/>
      <c r="C41" s="52"/>
      <c r="D41" s="53"/>
      <c r="E41" s="24">
        <f>AVERAGE(D7:D36)</f>
        <v>25.73928571428571</v>
      </c>
    </row>
    <row r="42" spans="1:5" ht="13.5" thickBot="1" x14ac:dyDescent="0.25">
      <c r="A42" s="55" t="s">
        <v>11</v>
      </c>
      <c r="B42" s="56"/>
      <c r="C42" s="56"/>
      <c r="D42" s="57"/>
      <c r="E42" s="25">
        <f>(E37/30)*100</f>
        <v>93.333333333333329</v>
      </c>
    </row>
    <row r="43" spans="1:5" x14ac:dyDescent="0.2">
      <c r="A43" s="11"/>
      <c r="B43" s="11"/>
      <c r="C43" s="11"/>
      <c r="D43" s="11"/>
      <c r="E43" s="11"/>
    </row>
    <row r="44" spans="1:5" ht="18" x14ac:dyDescent="0.25">
      <c r="A44" s="13"/>
      <c r="B44" s="14"/>
      <c r="C44" s="14"/>
      <c r="D44" s="14"/>
      <c r="E44" s="14"/>
    </row>
    <row r="45" spans="1:5" x14ac:dyDescent="0.2">
      <c r="A45" s="12"/>
      <c r="B45" s="12"/>
      <c r="C45" s="12"/>
      <c r="D45" s="12"/>
      <c r="E45" s="12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</sheetData>
  <protectedRanges>
    <protectedRange sqref="D7:D36" name="Range1"/>
    <protectedRange sqref="B7:B36" name="Range1_1"/>
    <protectedRange sqref="A7:A36" name="Range1_1_2"/>
  </protectedRanges>
  <mergeCells count="11">
    <mergeCell ref="A38:D38"/>
    <mergeCell ref="A39:D39"/>
    <mergeCell ref="A40:D40"/>
    <mergeCell ref="A41:D41"/>
    <mergeCell ref="A42:D42"/>
    <mergeCell ref="A37:D37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A38" sqref="A38:D38"/>
    </sheetView>
  </sheetViews>
  <sheetFormatPr defaultRowHeight="12.75" x14ac:dyDescent="0.2"/>
  <cols>
    <col min="1" max="1" width="15.140625" customWidth="1"/>
    <col min="2" max="2" width="11.28515625" customWidth="1"/>
    <col min="3" max="3" width="13" customWidth="1"/>
    <col min="4" max="4" width="16.5703125" customWidth="1"/>
    <col min="5" max="5" width="14.42578125" customWidth="1"/>
  </cols>
  <sheetData>
    <row r="1" spans="1:5" ht="12.75" customHeight="1" x14ac:dyDescent="0.2">
      <c r="A1" s="59" t="s">
        <v>16</v>
      </c>
      <c r="B1" s="60"/>
      <c r="C1" s="60"/>
      <c r="D1" s="60"/>
      <c r="E1" s="60"/>
    </row>
    <row r="2" spans="1:5" ht="13.5" thickBot="1" x14ac:dyDescent="0.25">
      <c r="A2" s="61"/>
      <c r="B2" s="60"/>
      <c r="C2" s="60"/>
      <c r="D2" s="60"/>
      <c r="E2" s="60"/>
    </row>
    <row r="3" spans="1:5" ht="25.5" x14ac:dyDescent="0.2">
      <c r="A3" s="62" t="s">
        <v>0</v>
      </c>
      <c r="B3" s="62" t="s">
        <v>1</v>
      </c>
      <c r="C3" s="62" t="s">
        <v>2</v>
      </c>
      <c r="D3" s="16" t="s">
        <v>3</v>
      </c>
      <c r="E3" s="16" t="s">
        <v>4</v>
      </c>
    </row>
    <row r="4" spans="1:5" ht="25.5" x14ac:dyDescent="0.2">
      <c r="A4" s="63"/>
      <c r="B4" s="63"/>
      <c r="C4" s="63"/>
      <c r="D4" s="34" t="s">
        <v>14</v>
      </c>
      <c r="E4" s="1" t="s">
        <v>5</v>
      </c>
    </row>
    <row r="5" spans="1:5" ht="15" thickBot="1" x14ac:dyDescent="0.25">
      <c r="A5" s="64"/>
      <c r="B5" s="64"/>
      <c r="C5" s="64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42856</v>
      </c>
      <c r="D7" s="5"/>
      <c r="E7" s="21" t="str">
        <f t="shared" ref="E7:E14" si="0"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42857</v>
      </c>
      <c r="D8" s="8">
        <v>54</v>
      </c>
      <c r="E8" s="21">
        <f t="shared" si="0"/>
        <v>1.08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42858</v>
      </c>
      <c r="D9" s="8">
        <v>67.5</v>
      </c>
      <c r="E9" s="21">
        <f t="shared" si="0"/>
        <v>1.35</v>
      </c>
    </row>
    <row r="10" spans="1:5" x14ac:dyDescent="0.2">
      <c r="A10" s="20" t="s">
        <v>13</v>
      </c>
      <c r="B10" s="7" t="s">
        <v>12</v>
      </c>
      <c r="C10" s="6">
        <f t="shared" si="1"/>
        <v>42859</v>
      </c>
      <c r="D10" s="9">
        <v>46.5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42860</v>
      </c>
      <c r="D11" s="3">
        <v>29.6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42861</v>
      </c>
      <c r="D12" s="3">
        <v>12.7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42862</v>
      </c>
      <c r="D13" s="8">
        <v>24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42863</v>
      </c>
      <c r="D14" s="3"/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42864</v>
      </c>
      <c r="D15" s="3">
        <v>16.5</v>
      </c>
      <c r="E15" s="22" t="str">
        <f t="shared" ref="E15:E27" si="2">IF(D14&gt;50,D14/50,IF(D14&lt;=50,"-"))</f>
        <v>-</v>
      </c>
    </row>
    <row r="16" spans="1:5" x14ac:dyDescent="0.2">
      <c r="A16" s="20" t="s">
        <v>13</v>
      </c>
      <c r="B16" s="7" t="s">
        <v>12</v>
      </c>
      <c r="C16" s="6">
        <f t="shared" si="1"/>
        <v>42865</v>
      </c>
      <c r="D16" s="3">
        <v>20.6</v>
      </c>
      <c r="E16" s="22" t="str">
        <f t="shared" si="2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42866</v>
      </c>
      <c r="D17" s="44">
        <v>21.7</v>
      </c>
      <c r="E17" s="22" t="str">
        <f t="shared" si="2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42867</v>
      </c>
      <c r="D18" s="44">
        <v>32.799999999999997</v>
      </c>
      <c r="E18" s="22" t="str">
        <f t="shared" si="2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42868</v>
      </c>
      <c r="D19" s="44">
        <v>44.5</v>
      </c>
      <c r="E19" s="22" t="str">
        <f t="shared" si="2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42869</v>
      </c>
      <c r="D20" s="44">
        <v>19.899999999999999</v>
      </c>
      <c r="E20" s="22" t="str">
        <f t="shared" si="2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42870</v>
      </c>
      <c r="D21" s="44">
        <v>21.7</v>
      </c>
      <c r="E21" s="22" t="str">
        <f t="shared" si="2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42871</v>
      </c>
      <c r="D22" s="46">
        <v>26.4</v>
      </c>
      <c r="E22" s="22" t="str">
        <f t="shared" si="2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42872</v>
      </c>
      <c r="D23" s="46">
        <v>22.4</v>
      </c>
      <c r="E23" s="22" t="str">
        <f t="shared" si="2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42873</v>
      </c>
      <c r="D24" s="46">
        <v>25.8</v>
      </c>
      <c r="E24" s="22" t="str">
        <f t="shared" si="2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42874</v>
      </c>
      <c r="D25" s="44">
        <v>23.8</v>
      </c>
      <c r="E25" s="22" t="str">
        <f t="shared" si="2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42875</v>
      </c>
      <c r="D26" s="44">
        <v>20.6</v>
      </c>
      <c r="E26" s="22" t="str">
        <f t="shared" si="2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42876</v>
      </c>
      <c r="D27" s="46">
        <v>21.3</v>
      </c>
      <c r="E27" s="22" t="str">
        <f t="shared" si="2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42877</v>
      </c>
      <c r="D28" s="28">
        <v>19</v>
      </c>
      <c r="E28" s="22"/>
    </row>
    <row r="29" spans="1:5" x14ac:dyDescent="0.2">
      <c r="A29" s="20" t="s">
        <v>13</v>
      </c>
      <c r="B29" s="7" t="s">
        <v>12</v>
      </c>
      <c r="C29" s="6">
        <f t="shared" si="1"/>
        <v>42878</v>
      </c>
      <c r="D29" s="46">
        <v>18.7</v>
      </c>
      <c r="E29" s="22"/>
    </row>
    <row r="30" spans="1:5" x14ac:dyDescent="0.2">
      <c r="A30" s="20" t="s">
        <v>13</v>
      </c>
      <c r="B30" s="7" t="s">
        <v>12</v>
      </c>
      <c r="C30" s="6">
        <f t="shared" si="1"/>
        <v>42879</v>
      </c>
      <c r="D30" s="46">
        <v>18.100000000000001</v>
      </c>
      <c r="E30" s="22" t="str">
        <f>IF(D30&gt;50,D30/50,IF(D30&lt;=50,"-"))</f>
        <v>-</v>
      </c>
    </row>
    <row r="31" spans="1:5" x14ac:dyDescent="0.2">
      <c r="A31" s="20" t="s">
        <v>13</v>
      </c>
      <c r="B31" s="7" t="s">
        <v>12</v>
      </c>
      <c r="C31" s="6">
        <f t="shared" si="1"/>
        <v>42880</v>
      </c>
      <c r="D31" s="46">
        <v>12.3</v>
      </c>
      <c r="E31" s="22"/>
    </row>
    <row r="32" spans="1:5" x14ac:dyDescent="0.2">
      <c r="A32" s="20" t="s">
        <v>13</v>
      </c>
      <c r="B32" s="7" t="s">
        <v>12</v>
      </c>
      <c r="C32" s="6">
        <f t="shared" si="1"/>
        <v>42881</v>
      </c>
      <c r="D32" s="45">
        <v>8.4</v>
      </c>
      <c r="E32" s="22"/>
    </row>
    <row r="33" spans="1:5" x14ac:dyDescent="0.2">
      <c r="A33" s="20" t="s">
        <v>13</v>
      </c>
      <c r="B33" s="7" t="s">
        <v>12</v>
      </c>
      <c r="C33" s="6">
        <f t="shared" si="1"/>
        <v>42882</v>
      </c>
      <c r="D33" s="46">
        <v>20.7</v>
      </c>
      <c r="E33" s="22" t="str">
        <f>IF(D33&gt;50,D33/50,IF(D33&lt;=50,"-"))</f>
        <v>-</v>
      </c>
    </row>
    <row r="34" spans="1:5" x14ac:dyDescent="0.2">
      <c r="A34" s="20" t="s">
        <v>13</v>
      </c>
      <c r="B34" s="7" t="s">
        <v>12</v>
      </c>
      <c r="C34" s="6">
        <f t="shared" si="1"/>
        <v>42883</v>
      </c>
      <c r="D34" s="46">
        <v>19.2</v>
      </c>
      <c r="E34" s="22" t="str">
        <f>IF(D34&gt;50,D34/50,IF(D34&lt;=50,"-"))</f>
        <v>-</v>
      </c>
    </row>
    <row r="35" spans="1:5" x14ac:dyDescent="0.2">
      <c r="A35" s="20" t="s">
        <v>13</v>
      </c>
      <c r="B35" s="7" t="s">
        <v>12</v>
      </c>
      <c r="C35" s="6">
        <f t="shared" si="1"/>
        <v>42884</v>
      </c>
      <c r="D35" s="46">
        <v>25.4</v>
      </c>
      <c r="E35" s="22" t="str">
        <f>IF(D35&gt;50,D35/50,IF(D35&lt;=50,"-"))</f>
        <v>-</v>
      </c>
    </row>
    <row r="36" spans="1:5" x14ac:dyDescent="0.2">
      <c r="A36" s="20" t="s">
        <v>13</v>
      </c>
      <c r="B36" s="7" t="s">
        <v>12</v>
      </c>
      <c r="C36" s="6">
        <f t="shared" si="1"/>
        <v>42885</v>
      </c>
      <c r="D36" s="46">
        <v>23.9</v>
      </c>
      <c r="E36" s="22" t="str">
        <f>IF(D36&gt;50,D36/50,IF(D36&lt;=50,"-"))</f>
        <v>-</v>
      </c>
    </row>
    <row r="37" spans="1:5" x14ac:dyDescent="0.2">
      <c r="A37" s="20" t="s">
        <v>13</v>
      </c>
      <c r="B37" s="7" t="s">
        <v>12</v>
      </c>
      <c r="C37" s="6">
        <f t="shared" si="1"/>
        <v>42886</v>
      </c>
      <c r="D37" s="32">
        <v>29.7</v>
      </c>
      <c r="E37" s="22" t="str">
        <f>IF(D37&gt;50,D37/50,IF(D37&lt;=50,"-"))</f>
        <v>-</v>
      </c>
    </row>
    <row r="38" spans="1:5" x14ac:dyDescent="0.2">
      <c r="A38" s="51" t="s">
        <v>6</v>
      </c>
      <c r="B38" s="52"/>
      <c r="C38" s="52"/>
      <c r="D38" s="53"/>
      <c r="E38" s="23">
        <f>COUNT(D7:D37)</f>
        <v>29</v>
      </c>
    </row>
    <row r="39" spans="1:5" x14ac:dyDescent="0.2">
      <c r="A39" s="51" t="s">
        <v>7</v>
      </c>
      <c r="B39" s="52"/>
      <c r="C39" s="52"/>
      <c r="D39" s="53"/>
      <c r="E39" s="23">
        <f>'M4'!E38+'M5'!E38</f>
        <v>144</v>
      </c>
    </row>
    <row r="40" spans="1:5" x14ac:dyDescent="0.2">
      <c r="A40" s="51" t="s">
        <v>8</v>
      </c>
      <c r="B40" s="52"/>
      <c r="C40" s="52"/>
      <c r="D40" s="53"/>
      <c r="E40" s="23">
        <f>COUNT(E7:E37)</f>
        <v>2</v>
      </c>
    </row>
    <row r="41" spans="1:5" x14ac:dyDescent="0.2">
      <c r="A41" s="51" t="s">
        <v>9</v>
      </c>
      <c r="B41" s="52"/>
      <c r="C41" s="52"/>
      <c r="D41" s="53"/>
      <c r="E41" s="23">
        <f>'M4'!E40+'M5'!E40</f>
        <v>23</v>
      </c>
    </row>
    <row r="42" spans="1:5" x14ac:dyDescent="0.2">
      <c r="A42" s="51" t="s">
        <v>10</v>
      </c>
      <c r="B42" s="52"/>
      <c r="C42" s="52"/>
      <c r="D42" s="53"/>
      <c r="E42" s="24">
        <f>AVERAGE(D7:D37)</f>
        <v>25.782758620689652</v>
      </c>
    </row>
    <row r="43" spans="1:5" ht="13.5" thickBot="1" x14ac:dyDescent="0.25">
      <c r="A43" s="55" t="s">
        <v>11</v>
      </c>
      <c r="B43" s="56"/>
      <c r="C43" s="56"/>
      <c r="D43" s="57"/>
      <c r="E43" s="25">
        <f>(E38/31)*100</f>
        <v>93.548387096774192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27 D29:D37" name="Range1"/>
    <protectedRange sqref="B7:B37" name="Range1_1"/>
    <protectedRange sqref="A7:A37" name="Range1_1_2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A37" sqref="A37:D37"/>
    </sheetView>
  </sheetViews>
  <sheetFormatPr defaultRowHeight="12.75" x14ac:dyDescent="0.2"/>
  <cols>
    <col min="1" max="1" width="15.140625" customWidth="1"/>
    <col min="2" max="2" width="11.140625" customWidth="1"/>
    <col min="3" max="3" width="14.42578125" customWidth="1"/>
    <col min="4" max="4" width="15.28515625" customWidth="1"/>
    <col min="5" max="5" width="14.42578125" customWidth="1"/>
  </cols>
  <sheetData>
    <row r="1" spans="1:5" ht="12.75" customHeight="1" x14ac:dyDescent="0.2">
      <c r="A1" s="59" t="s">
        <v>16</v>
      </c>
      <c r="B1" s="60"/>
      <c r="C1" s="60"/>
      <c r="D1" s="60"/>
      <c r="E1" s="60"/>
    </row>
    <row r="2" spans="1:5" ht="13.5" thickBot="1" x14ac:dyDescent="0.25">
      <c r="A2" s="61"/>
      <c r="B2" s="60"/>
      <c r="C2" s="60"/>
      <c r="D2" s="60"/>
      <c r="E2" s="60"/>
    </row>
    <row r="3" spans="1:5" ht="25.5" x14ac:dyDescent="0.2">
      <c r="A3" s="62" t="s">
        <v>0</v>
      </c>
      <c r="B3" s="62" t="s">
        <v>1</v>
      </c>
      <c r="C3" s="62" t="s">
        <v>2</v>
      </c>
      <c r="D3" s="16" t="s">
        <v>3</v>
      </c>
      <c r="E3" s="16" t="s">
        <v>4</v>
      </c>
    </row>
    <row r="4" spans="1:5" ht="25.5" x14ac:dyDescent="0.2">
      <c r="A4" s="63"/>
      <c r="B4" s="63"/>
      <c r="C4" s="63"/>
      <c r="D4" s="34" t="s">
        <v>14</v>
      </c>
      <c r="E4" s="1" t="s">
        <v>5</v>
      </c>
    </row>
    <row r="5" spans="1:5" ht="15" thickBot="1" x14ac:dyDescent="0.25">
      <c r="A5" s="64"/>
      <c r="B5" s="64"/>
      <c r="C5" s="64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42887</v>
      </c>
      <c r="D7" s="32">
        <v>29</v>
      </c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42888</v>
      </c>
      <c r="D8" s="32">
        <v>31.5</v>
      </c>
      <c r="E8" s="22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42889</v>
      </c>
      <c r="D9" s="46">
        <v>28.2</v>
      </c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42890</v>
      </c>
      <c r="D10" s="46">
        <v>31.4</v>
      </c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42891</v>
      </c>
      <c r="D11" s="32">
        <v>32.6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42892</v>
      </c>
      <c r="D12" s="32">
        <v>22.5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42893</v>
      </c>
      <c r="D13" s="32">
        <v>28.6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42894</v>
      </c>
      <c r="D14" s="32">
        <v>22.4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42895</v>
      </c>
      <c r="D15" s="32">
        <v>18.7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42896</v>
      </c>
      <c r="D16" s="33">
        <v>24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42897</v>
      </c>
      <c r="D17" s="33">
        <v>26.6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42898</v>
      </c>
      <c r="D18" s="32">
        <v>21.7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42899</v>
      </c>
      <c r="D19" s="46">
        <v>23.2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42900</v>
      </c>
      <c r="D20" s="32">
        <v>25.8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42901</v>
      </c>
      <c r="D21" s="32">
        <v>24.5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42902</v>
      </c>
      <c r="D22" s="33">
        <v>22.9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42903</v>
      </c>
      <c r="D23" s="32">
        <v>17.5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42904</v>
      </c>
      <c r="D24" s="32">
        <v>13.4</v>
      </c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42905</v>
      </c>
      <c r="D25" s="46">
        <v>25.7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42906</v>
      </c>
      <c r="D26" s="32">
        <v>22.3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42907</v>
      </c>
      <c r="D27" s="32">
        <v>31.3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42908</v>
      </c>
      <c r="D28" s="32">
        <v>25.5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42909</v>
      </c>
      <c r="D29" s="46">
        <v>38.5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42910</v>
      </c>
      <c r="D30" s="32">
        <v>22.8</v>
      </c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42911</v>
      </c>
      <c r="D31" s="28">
        <v>29.3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42912</v>
      </c>
      <c r="D32" s="30">
        <v>27.9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42913</v>
      </c>
      <c r="D33" s="28">
        <v>31.4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42914</v>
      </c>
      <c r="D34" s="30">
        <v>29.9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42915</v>
      </c>
      <c r="D35" s="30">
        <v>46.6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42916</v>
      </c>
      <c r="D36" s="30">
        <v>42.9</v>
      </c>
      <c r="E36" s="22" t="str">
        <f t="shared" si="0"/>
        <v>-</v>
      </c>
    </row>
    <row r="37" spans="1:5" x14ac:dyDescent="0.2">
      <c r="A37" s="51" t="s">
        <v>6</v>
      </c>
      <c r="B37" s="52"/>
      <c r="C37" s="52"/>
      <c r="D37" s="53"/>
      <c r="E37" s="23">
        <f>COUNT(D7:D36)</f>
        <v>30</v>
      </c>
    </row>
    <row r="38" spans="1:5" x14ac:dyDescent="0.2">
      <c r="A38" s="51" t="s">
        <v>7</v>
      </c>
      <c r="B38" s="52"/>
      <c r="C38" s="52"/>
      <c r="D38" s="53"/>
      <c r="E38" s="23">
        <f>'M5'!E39+'M6'!E37</f>
        <v>174</v>
      </c>
    </row>
    <row r="39" spans="1:5" x14ac:dyDescent="0.2">
      <c r="A39" s="51" t="s">
        <v>8</v>
      </c>
      <c r="B39" s="52"/>
      <c r="C39" s="52"/>
      <c r="D39" s="53"/>
      <c r="E39" s="23">
        <f>COUNT(E7:E36)</f>
        <v>0</v>
      </c>
    </row>
    <row r="40" spans="1:5" x14ac:dyDescent="0.2">
      <c r="A40" s="51" t="s">
        <v>9</v>
      </c>
      <c r="B40" s="52"/>
      <c r="C40" s="52"/>
      <c r="D40" s="53"/>
      <c r="E40" s="23">
        <f>'M5'!E41+'M6'!E39</f>
        <v>23</v>
      </c>
    </row>
    <row r="41" spans="1:5" x14ac:dyDescent="0.2">
      <c r="A41" s="51" t="s">
        <v>10</v>
      </c>
      <c r="B41" s="52"/>
      <c r="C41" s="52"/>
      <c r="D41" s="53"/>
      <c r="E41" s="24">
        <f>AVERAGE(D7:D36)</f>
        <v>27.286666666666658</v>
      </c>
    </row>
    <row r="42" spans="1:5" ht="13.5" thickBot="1" x14ac:dyDescent="0.25">
      <c r="A42" s="55" t="s">
        <v>11</v>
      </c>
      <c r="B42" s="56"/>
      <c r="C42" s="56"/>
      <c r="D42" s="57"/>
      <c r="E42" s="25">
        <f>(E37/30)*100</f>
        <v>100</v>
      </c>
    </row>
    <row r="43" spans="1:5" x14ac:dyDescent="0.2">
      <c r="A43" s="12"/>
      <c r="B43" s="12"/>
      <c r="C43" s="12"/>
      <c r="D43" s="12"/>
      <c r="E43" s="12"/>
    </row>
  </sheetData>
  <protectedRanges>
    <protectedRange sqref="D7:D36" name="Range1"/>
    <protectedRange sqref="B7:B36" name="Range1_1"/>
    <protectedRange sqref="A7:A36" name="Range1_1_1"/>
  </protectedRanges>
  <mergeCells count="11">
    <mergeCell ref="A38:D38"/>
    <mergeCell ref="A39:D39"/>
    <mergeCell ref="A40:D40"/>
    <mergeCell ref="A41:D41"/>
    <mergeCell ref="A42:D42"/>
    <mergeCell ref="A37:D37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D26" sqref="D26"/>
    </sheetView>
  </sheetViews>
  <sheetFormatPr defaultRowHeight="12.75" x14ac:dyDescent="0.2"/>
  <cols>
    <col min="1" max="1" width="14.85546875" customWidth="1"/>
    <col min="2" max="2" width="11.140625" customWidth="1"/>
    <col min="3" max="3" width="12.85546875" customWidth="1"/>
    <col min="4" max="4" width="15.85546875" customWidth="1"/>
    <col min="5" max="5" width="14.42578125" customWidth="1"/>
  </cols>
  <sheetData>
    <row r="1" spans="1:5" ht="12.75" customHeight="1" x14ac:dyDescent="0.2">
      <c r="A1" s="59" t="s">
        <v>16</v>
      </c>
      <c r="B1" s="60"/>
      <c r="C1" s="60"/>
      <c r="D1" s="60"/>
      <c r="E1" s="60"/>
    </row>
    <row r="2" spans="1:5" ht="13.5" thickBot="1" x14ac:dyDescent="0.25">
      <c r="A2" s="61"/>
      <c r="B2" s="60"/>
      <c r="C2" s="60"/>
      <c r="D2" s="60"/>
      <c r="E2" s="60"/>
    </row>
    <row r="3" spans="1:5" ht="25.5" x14ac:dyDescent="0.2">
      <c r="A3" s="62" t="s">
        <v>0</v>
      </c>
      <c r="B3" s="62" t="s">
        <v>1</v>
      </c>
      <c r="C3" s="62" t="s">
        <v>2</v>
      </c>
      <c r="D3" s="16" t="s">
        <v>3</v>
      </c>
      <c r="E3" s="16" t="s">
        <v>4</v>
      </c>
    </row>
    <row r="4" spans="1:5" ht="25.5" x14ac:dyDescent="0.2">
      <c r="A4" s="63"/>
      <c r="B4" s="63"/>
      <c r="C4" s="63"/>
      <c r="D4" s="34" t="s">
        <v>14</v>
      </c>
      <c r="E4" s="1" t="s">
        <v>5</v>
      </c>
    </row>
    <row r="5" spans="1:5" ht="15" thickBot="1" x14ac:dyDescent="0.25">
      <c r="A5" s="64"/>
      <c r="B5" s="64"/>
      <c r="C5" s="64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42917</v>
      </c>
      <c r="D7" s="5">
        <v>17.600000000000001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42918</v>
      </c>
      <c r="D8" s="8">
        <v>13.3</v>
      </c>
      <c r="E8" s="21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42919</v>
      </c>
      <c r="D9" s="8">
        <v>20.6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42920</v>
      </c>
      <c r="D10" s="9">
        <v>15.9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42921</v>
      </c>
      <c r="D11" s="3">
        <v>18.3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42922</v>
      </c>
      <c r="D12" s="3">
        <v>25.8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42923</v>
      </c>
      <c r="D13" s="3">
        <v>23.9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42924</v>
      </c>
      <c r="D14" s="3">
        <v>23.2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42925</v>
      </c>
      <c r="D15" s="3">
        <v>37.6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42926</v>
      </c>
      <c r="D16" s="3">
        <v>27.6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42927</v>
      </c>
      <c r="D17" s="4">
        <v>17.399999999999999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42928</v>
      </c>
      <c r="D18" s="2">
        <v>26.2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42929</v>
      </c>
      <c r="D19" s="2">
        <v>31.4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42930</v>
      </c>
      <c r="D20" s="2">
        <v>22.5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42931</v>
      </c>
      <c r="D21" s="41">
        <v>18.600000000000001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42932</v>
      </c>
      <c r="D22" s="2">
        <v>27.2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42933</v>
      </c>
      <c r="D23" s="2">
        <v>40.200000000000003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42934</v>
      </c>
      <c r="D24" s="10">
        <v>37.200000000000003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42935</v>
      </c>
      <c r="D25" s="3">
        <v>44.2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42936</v>
      </c>
      <c r="D26" s="3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42937</v>
      </c>
      <c r="D27" s="4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42938</v>
      </c>
      <c r="D28" s="2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42939</v>
      </c>
      <c r="D29" s="2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42940</v>
      </c>
      <c r="D30" s="10"/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42941</v>
      </c>
      <c r="D31" s="3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42942</v>
      </c>
      <c r="D32" s="3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42943</v>
      </c>
      <c r="D33" s="3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42944</v>
      </c>
      <c r="D34" s="40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42945</v>
      </c>
      <c r="D35" s="2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42946</v>
      </c>
      <c r="D36" s="2"/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42947</v>
      </c>
      <c r="D37" s="2"/>
      <c r="E37" s="22" t="str">
        <f t="shared" si="0"/>
        <v>-</v>
      </c>
    </row>
    <row r="38" spans="1:5" x14ac:dyDescent="0.2">
      <c r="A38" s="51" t="s">
        <v>6</v>
      </c>
      <c r="B38" s="52"/>
      <c r="C38" s="52"/>
      <c r="D38" s="53"/>
      <c r="E38" s="23">
        <f>COUNT(D7:D37)</f>
        <v>19</v>
      </c>
    </row>
    <row r="39" spans="1:5" x14ac:dyDescent="0.2">
      <c r="A39" s="51" t="s">
        <v>7</v>
      </c>
      <c r="B39" s="52"/>
      <c r="C39" s="52"/>
      <c r="D39" s="53"/>
      <c r="E39" s="23">
        <f>'M6'!E38+'M7'!E38</f>
        <v>193</v>
      </c>
    </row>
    <row r="40" spans="1:5" x14ac:dyDescent="0.2">
      <c r="A40" s="51" t="s">
        <v>8</v>
      </c>
      <c r="B40" s="52"/>
      <c r="C40" s="52"/>
      <c r="D40" s="53"/>
      <c r="E40" s="23">
        <f>COUNT(E7:E37)</f>
        <v>0</v>
      </c>
    </row>
    <row r="41" spans="1:5" x14ac:dyDescent="0.2">
      <c r="A41" s="51" t="s">
        <v>9</v>
      </c>
      <c r="B41" s="52"/>
      <c r="C41" s="52"/>
      <c r="D41" s="53"/>
      <c r="E41" s="23">
        <f>'M6'!E40+'M7'!E40</f>
        <v>23</v>
      </c>
    </row>
    <row r="42" spans="1:5" x14ac:dyDescent="0.2">
      <c r="A42" s="51" t="s">
        <v>10</v>
      </c>
      <c r="B42" s="52"/>
      <c r="C42" s="52"/>
      <c r="D42" s="53"/>
      <c r="E42" s="24">
        <f>AVERAGE(D7:D37)</f>
        <v>25.721052631578942</v>
      </c>
    </row>
    <row r="43" spans="1:5" ht="13.5" thickBot="1" x14ac:dyDescent="0.25">
      <c r="A43" s="55" t="s">
        <v>11</v>
      </c>
      <c r="B43" s="56"/>
      <c r="C43" s="56"/>
      <c r="D43" s="57"/>
      <c r="E43" s="25">
        <f>(E38/31)*100</f>
        <v>61.29032258064516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37" name="Range1"/>
    <protectedRange sqref="B7:B37" name="Range1_1"/>
    <protectedRange sqref="A7:A37" name="Range1_1_1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5" workbookViewId="0">
      <selection activeCell="C8" sqref="C8:C37"/>
    </sheetView>
  </sheetViews>
  <sheetFormatPr defaultRowHeight="12.75" x14ac:dyDescent="0.2"/>
  <cols>
    <col min="1" max="1" width="15" customWidth="1"/>
    <col min="2" max="2" width="11.28515625" customWidth="1"/>
    <col min="3" max="3" width="13.85546875" customWidth="1"/>
    <col min="4" max="4" width="15.5703125" customWidth="1"/>
    <col min="5" max="5" width="14.42578125" customWidth="1"/>
  </cols>
  <sheetData>
    <row r="1" spans="1:5" ht="12.75" customHeight="1" x14ac:dyDescent="0.2">
      <c r="A1" s="59" t="s">
        <v>16</v>
      </c>
      <c r="B1" s="60"/>
      <c r="C1" s="60"/>
      <c r="D1" s="60"/>
      <c r="E1" s="60"/>
    </row>
    <row r="2" spans="1:5" ht="13.5" thickBot="1" x14ac:dyDescent="0.25">
      <c r="A2" s="61"/>
      <c r="B2" s="60"/>
      <c r="C2" s="60"/>
      <c r="D2" s="60"/>
      <c r="E2" s="60"/>
    </row>
    <row r="3" spans="1:5" ht="25.5" x14ac:dyDescent="0.2">
      <c r="A3" s="62" t="s">
        <v>0</v>
      </c>
      <c r="B3" s="62" t="s">
        <v>1</v>
      </c>
      <c r="C3" s="62" t="s">
        <v>2</v>
      </c>
      <c r="D3" s="16" t="s">
        <v>3</v>
      </c>
      <c r="E3" s="16" t="s">
        <v>4</v>
      </c>
    </row>
    <row r="4" spans="1:5" ht="25.5" x14ac:dyDescent="0.2">
      <c r="A4" s="63"/>
      <c r="B4" s="63"/>
      <c r="C4" s="63"/>
      <c r="D4" s="34" t="s">
        <v>14</v>
      </c>
      <c r="E4" s="1" t="s">
        <v>5</v>
      </c>
    </row>
    <row r="5" spans="1:5" ht="15" thickBot="1" x14ac:dyDescent="0.25">
      <c r="A5" s="64"/>
      <c r="B5" s="64"/>
      <c r="C5" s="64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48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47">
        <v>42948</v>
      </c>
      <c r="D7" s="49"/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47">
        <f>C7+1</f>
        <v>42949</v>
      </c>
      <c r="D8" s="49"/>
      <c r="E8" s="21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47">
        <f t="shared" ref="C9:C37" si="1">C8+1</f>
        <v>42950</v>
      </c>
      <c r="D9" s="49"/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47">
        <f t="shared" si="1"/>
        <v>42951</v>
      </c>
      <c r="D10" s="49"/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47">
        <f t="shared" si="1"/>
        <v>42952</v>
      </c>
      <c r="D11" s="49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47">
        <f t="shared" si="1"/>
        <v>42953</v>
      </c>
      <c r="D12" s="49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47">
        <f t="shared" si="1"/>
        <v>42954</v>
      </c>
      <c r="D13" s="49"/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47">
        <f t="shared" si="1"/>
        <v>42955</v>
      </c>
      <c r="D14" s="49"/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47">
        <f t="shared" si="1"/>
        <v>42956</v>
      </c>
      <c r="D15" s="49"/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47">
        <f t="shared" si="1"/>
        <v>42957</v>
      </c>
      <c r="D16" s="49"/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47">
        <f t="shared" si="1"/>
        <v>42958</v>
      </c>
      <c r="D17" s="49"/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47">
        <f t="shared" si="1"/>
        <v>42959</v>
      </c>
      <c r="D18" s="49"/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47">
        <f t="shared" si="1"/>
        <v>42960</v>
      </c>
      <c r="D19" s="49"/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47">
        <f t="shared" si="1"/>
        <v>42961</v>
      </c>
      <c r="D20" s="49"/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47">
        <f t="shared" si="1"/>
        <v>42962</v>
      </c>
      <c r="D21" s="49"/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47">
        <f t="shared" si="1"/>
        <v>42963</v>
      </c>
      <c r="D22" s="49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47">
        <f t="shared" si="1"/>
        <v>42964</v>
      </c>
      <c r="D23" s="49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47">
        <f t="shared" si="1"/>
        <v>42965</v>
      </c>
      <c r="D24" s="49"/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47">
        <f t="shared" si="1"/>
        <v>42966</v>
      </c>
      <c r="D25" s="49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47">
        <f t="shared" si="1"/>
        <v>42967</v>
      </c>
      <c r="D26" s="49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47">
        <f t="shared" si="1"/>
        <v>42968</v>
      </c>
      <c r="D27" s="49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47">
        <f t="shared" si="1"/>
        <v>42969</v>
      </c>
      <c r="D28" s="49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47">
        <f t="shared" si="1"/>
        <v>42970</v>
      </c>
      <c r="D29" s="49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47">
        <f t="shared" si="1"/>
        <v>42971</v>
      </c>
      <c r="D30" s="49"/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47">
        <f t="shared" si="1"/>
        <v>42972</v>
      </c>
      <c r="D31" s="49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47">
        <f t="shared" si="1"/>
        <v>42973</v>
      </c>
      <c r="D32" s="49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47">
        <f t="shared" si="1"/>
        <v>42974</v>
      </c>
      <c r="D33" s="49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47">
        <f t="shared" si="1"/>
        <v>42975</v>
      </c>
      <c r="D34" s="49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47">
        <f t="shared" si="1"/>
        <v>42976</v>
      </c>
      <c r="D35" s="49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47">
        <f t="shared" si="1"/>
        <v>42977</v>
      </c>
      <c r="D36" s="49"/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47">
        <f t="shared" si="1"/>
        <v>42978</v>
      </c>
      <c r="D37" s="49"/>
      <c r="E37" s="22" t="str">
        <f>IF('[1]mes P10'!AF114&gt;50,'[1]mes P10'!AF114/50,IF('[1]mes P10'!AF114&lt;=50,"-"))</f>
        <v>-</v>
      </c>
    </row>
    <row r="38" spans="1:5" x14ac:dyDescent="0.2">
      <c r="A38" s="51" t="s">
        <v>6</v>
      </c>
      <c r="B38" s="52"/>
      <c r="C38" s="52"/>
      <c r="D38" s="65"/>
      <c r="E38" s="23">
        <f>COUNT(D7:D37)</f>
        <v>0</v>
      </c>
    </row>
    <row r="39" spans="1:5" x14ac:dyDescent="0.2">
      <c r="A39" s="51" t="s">
        <v>7</v>
      </c>
      <c r="B39" s="52"/>
      <c r="C39" s="52"/>
      <c r="D39" s="53"/>
      <c r="E39" s="23">
        <f>'M7'!E39+'M8'!E38</f>
        <v>193</v>
      </c>
    </row>
    <row r="40" spans="1:5" x14ac:dyDescent="0.2">
      <c r="A40" s="51" t="s">
        <v>8</v>
      </c>
      <c r="B40" s="52"/>
      <c r="C40" s="52"/>
      <c r="D40" s="53"/>
      <c r="E40" s="23">
        <f>COUNT(E7:E37)</f>
        <v>0</v>
      </c>
    </row>
    <row r="41" spans="1:5" x14ac:dyDescent="0.2">
      <c r="A41" s="51" t="s">
        <v>9</v>
      </c>
      <c r="B41" s="52"/>
      <c r="C41" s="52"/>
      <c r="D41" s="53"/>
      <c r="E41" s="23">
        <f>'M7'!E41+'M8'!E40</f>
        <v>23</v>
      </c>
    </row>
    <row r="42" spans="1:5" x14ac:dyDescent="0.2">
      <c r="A42" s="51" t="s">
        <v>10</v>
      </c>
      <c r="B42" s="52"/>
      <c r="C42" s="52"/>
      <c r="D42" s="53"/>
      <c r="E42" s="24" t="e">
        <f>AVERAGE(D7:D37)</f>
        <v>#DIV/0!</v>
      </c>
    </row>
    <row r="43" spans="1:5" ht="13.5" thickBot="1" x14ac:dyDescent="0.25">
      <c r="A43" s="55" t="s">
        <v>11</v>
      </c>
      <c r="B43" s="56"/>
      <c r="C43" s="56"/>
      <c r="D43" s="57"/>
      <c r="E43" s="25">
        <f>(E38/31)*100</f>
        <v>0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B7:B37" name="Range1_1"/>
    <protectedRange sqref="A7:A37" name="Range1_1_1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J6" sqref="J6"/>
    </sheetView>
  </sheetViews>
  <sheetFormatPr defaultRowHeight="12.75" x14ac:dyDescent="0.2"/>
  <cols>
    <col min="1" max="1" width="14.42578125" customWidth="1"/>
    <col min="2" max="2" width="11.85546875" customWidth="1"/>
    <col min="3" max="3" width="13.140625" customWidth="1"/>
    <col min="4" max="4" width="14.85546875" bestFit="1" customWidth="1"/>
    <col min="5" max="5" width="14.42578125" customWidth="1"/>
  </cols>
  <sheetData>
    <row r="1" spans="1:5" ht="12.75" customHeight="1" x14ac:dyDescent="0.2">
      <c r="A1" s="59" t="s">
        <v>16</v>
      </c>
      <c r="B1" s="60"/>
      <c r="C1" s="60"/>
      <c r="D1" s="60"/>
      <c r="E1" s="60"/>
    </row>
    <row r="2" spans="1:5" ht="13.5" thickBot="1" x14ac:dyDescent="0.25">
      <c r="A2" s="61"/>
      <c r="B2" s="60"/>
      <c r="C2" s="60"/>
      <c r="D2" s="60"/>
      <c r="E2" s="60"/>
    </row>
    <row r="3" spans="1:5" ht="25.5" x14ac:dyDescent="0.2">
      <c r="A3" s="62" t="s">
        <v>0</v>
      </c>
      <c r="B3" s="62" t="s">
        <v>1</v>
      </c>
      <c r="C3" s="62" t="s">
        <v>2</v>
      </c>
      <c r="D3" s="16" t="s">
        <v>3</v>
      </c>
      <c r="E3" s="16" t="s">
        <v>4</v>
      </c>
    </row>
    <row r="4" spans="1:5" ht="25.5" x14ac:dyDescent="0.2">
      <c r="A4" s="63"/>
      <c r="B4" s="63"/>
      <c r="C4" s="63"/>
      <c r="D4" s="34" t="s">
        <v>14</v>
      </c>
      <c r="E4" s="1" t="s">
        <v>5</v>
      </c>
    </row>
    <row r="5" spans="1:5" ht="15" thickBot="1" x14ac:dyDescent="0.25">
      <c r="A5" s="64"/>
      <c r="B5" s="64"/>
      <c r="C5" s="64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48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47">
        <v>42979</v>
      </c>
      <c r="D7" s="50"/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47">
        <f>C7+1</f>
        <v>42980</v>
      </c>
      <c r="D8" s="50"/>
      <c r="E8" s="22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47">
        <f t="shared" ref="C9:C36" si="1">C8+1</f>
        <v>42981</v>
      </c>
      <c r="D9" s="50"/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47">
        <f t="shared" si="1"/>
        <v>42982</v>
      </c>
      <c r="D10" s="50">
        <v>17.7</v>
      </c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47">
        <f t="shared" si="1"/>
        <v>42983</v>
      </c>
      <c r="D11" s="50">
        <v>15.3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47">
        <f t="shared" si="1"/>
        <v>42984</v>
      </c>
      <c r="D12" s="50">
        <v>11.2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47">
        <f t="shared" si="1"/>
        <v>42985</v>
      </c>
      <c r="D13" s="50">
        <v>20.399999999999999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47">
        <f t="shared" si="1"/>
        <v>42986</v>
      </c>
      <c r="D14" s="50">
        <v>30.6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47">
        <f t="shared" si="1"/>
        <v>42987</v>
      </c>
      <c r="D15" s="50">
        <v>21.9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47">
        <f t="shared" si="1"/>
        <v>42988</v>
      </c>
      <c r="D16" s="50">
        <v>49.1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47">
        <f t="shared" si="1"/>
        <v>42989</v>
      </c>
      <c r="D17" s="50">
        <v>54.9</v>
      </c>
      <c r="E17" s="22">
        <f t="shared" si="0"/>
        <v>1.0979999999999999</v>
      </c>
    </row>
    <row r="18" spans="1:5" x14ac:dyDescent="0.2">
      <c r="A18" s="20" t="s">
        <v>13</v>
      </c>
      <c r="B18" s="7" t="s">
        <v>12</v>
      </c>
      <c r="C18" s="47">
        <f t="shared" si="1"/>
        <v>42990</v>
      </c>
      <c r="D18" s="50">
        <v>43.5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47">
        <f t="shared" si="1"/>
        <v>42991</v>
      </c>
      <c r="D19" s="50">
        <v>27.6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47">
        <f t="shared" si="1"/>
        <v>42992</v>
      </c>
      <c r="D20" s="50">
        <v>22.6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47">
        <f t="shared" si="1"/>
        <v>42993</v>
      </c>
      <c r="D21" s="50">
        <v>47.4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47">
        <f t="shared" si="1"/>
        <v>42994</v>
      </c>
      <c r="D22" s="50">
        <v>42.2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47">
        <f t="shared" si="1"/>
        <v>42995</v>
      </c>
      <c r="D23" s="50">
        <v>31.3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47">
        <f t="shared" si="1"/>
        <v>42996</v>
      </c>
      <c r="D24" s="50">
        <v>46.8</v>
      </c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47">
        <f t="shared" si="1"/>
        <v>42997</v>
      </c>
      <c r="D25" s="50">
        <v>39.200000000000003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47">
        <f t="shared" si="1"/>
        <v>42998</v>
      </c>
      <c r="D26" s="50">
        <v>38.200000000000003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47">
        <f t="shared" si="1"/>
        <v>42999</v>
      </c>
      <c r="D27" s="50">
        <v>13.8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47">
        <f t="shared" si="1"/>
        <v>43000</v>
      </c>
      <c r="D28" s="50">
        <v>11.5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47">
        <f t="shared" si="1"/>
        <v>43001</v>
      </c>
      <c r="D29" s="50">
        <v>17.3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47">
        <f t="shared" si="1"/>
        <v>43002</v>
      </c>
      <c r="D30" s="50"/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47">
        <f t="shared" si="1"/>
        <v>43003</v>
      </c>
      <c r="D31" s="50">
        <v>34.4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47">
        <f t="shared" si="1"/>
        <v>43004</v>
      </c>
      <c r="D32" s="50">
        <v>43.4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47">
        <f t="shared" si="1"/>
        <v>43005</v>
      </c>
      <c r="D33" s="50">
        <v>18.100000000000001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47">
        <f t="shared" si="1"/>
        <v>43006</v>
      </c>
      <c r="D34" s="50">
        <v>19.2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47">
        <f t="shared" si="1"/>
        <v>43007</v>
      </c>
      <c r="D35" s="50">
        <v>24.4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47">
        <f t="shared" si="1"/>
        <v>43008</v>
      </c>
      <c r="D36" s="50">
        <v>26.3</v>
      </c>
      <c r="E36" s="22" t="str">
        <f t="shared" si="0"/>
        <v>-</v>
      </c>
    </row>
    <row r="37" spans="1:5" x14ac:dyDescent="0.2">
      <c r="A37" s="51" t="s">
        <v>6</v>
      </c>
      <c r="B37" s="52"/>
      <c r="C37" s="52"/>
      <c r="D37" s="65"/>
      <c r="E37" s="23">
        <f>COUNT(D7:D36)</f>
        <v>26</v>
      </c>
    </row>
    <row r="38" spans="1:5" x14ac:dyDescent="0.2">
      <c r="A38" s="51" t="s">
        <v>7</v>
      </c>
      <c r="B38" s="52"/>
      <c r="C38" s="52"/>
      <c r="D38" s="53"/>
      <c r="E38" s="23">
        <f>'M8'!E39+'M9'!E37</f>
        <v>219</v>
      </c>
    </row>
    <row r="39" spans="1:5" x14ac:dyDescent="0.2">
      <c r="A39" s="51" t="s">
        <v>8</v>
      </c>
      <c r="B39" s="52"/>
      <c r="C39" s="52"/>
      <c r="D39" s="53"/>
      <c r="E39" s="23">
        <f>COUNT(E7:E36)</f>
        <v>1</v>
      </c>
    </row>
    <row r="40" spans="1:5" x14ac:dyDescent="0.2">
      <c r="A40" s="51" t="s">
        <v>9</v>
      </c>
      <c r="B40" s="52"/>
      <c r="C40" s="52"/>
      <c r="D40" s="53"/>
      <c r="E40" s="23">
        <f>'M8'!E41+'M9'!E39</f>
        <v>24</v>
      </c>
    </row>
    <row r="41" spans="1:5" x14ac:dyDescent="0.2">
      <c r="A41" s="51" t="s">
        <v>10</v>
      </c>
      <c r="B41" s="52"/>
      <c r="C41" s="52"/>
      <c r="D41" s="53"/>
      <c r="E41" s="24">
        <f>AVERAGE(D7:D36)</f>
        <v>29.549999999999997</v>
      </c>
    </row>
    <row r="42" spans="1:5" ht="13.5" thickBot="1" x14ac:dyDescent="0.25">
      <c r="A42" s="55" t="s">
        <v>11</v>
      </c>
      <c r="B42" s="56"/>
      <c r="C42" s="56"/>
      <c r="D42" s="57"/>
      <c r="E42" s="25">
        <f>(E37/31)*100</f>
        <v>83.870967741935488</v>
      </c>
    </row>
    <row r="43" spans="1:5" x14ac:dyDescent="0.2">
      <c r="A43" s="12"/>
      <c r="B43" s="12"/>
      <c r="C43" s="12"/>
      <c r="D43" s="12"/>
      <c r="E43" s="12"/>
    </row>
  </sheetData>
  <protectedRanges>
    <protectedRange sqref="B7:B36" name="Range1_1"/>
    <protectedRange sqref="A7:A36" name="Range1_1_2"/>
  </protectedRanges>
  <mergeCells count="11">
    <mergeCell ref="A38:D38"/>
    <mergeCell ref="A39:D39"/>
    <mergeCell ref="A40:D40"/>
    <mergeCell ref="A41:D41"/>
    <mergeCell ref="A42:D42"/>
    <mergeCell ref="A37:D37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2016-05-26T13:07:55Z</cp:lastPrinted>
  <dcterms:created xsi:type="dcterms:W3CDTF">2009-02-18T08:33:41Z</dcterms:created>
  <dcterms:modified xsi:type="dcterms:W3CDTF">2018-01-25T11:26:57Z</dcterms:modified>
</cp:coreProperties>
</file>